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61" windowWidth="11985" windowHeight="11640" tabRatio="944" firstSheet="1" activeTab="3"/>
  </bookViews>
  <sheets>
    <sheet name="Introduction" sheetId="1" r:id="rId1"/>
    <sheet name="Terms and Conditions" sheetId="2" r:id="rId2"/>
    <sheet name="Customer and Summary Details" sheetId="3" r:id="rId3"/>
    <sheet name="Prices and Estimates" sheetId="4" r:id="rId4"/>
  </sheets>
  <externalReferences>
    <externalReference r:id="rId7"/>
  </externalReferences>
  <definedNames>
    <definedName name="_xlnm.Print_Area" localSheetId="2">'Customer and Summary Details'!$A$1:$B$47</definedName>
    <definedName name="_xlnm.Print_Area" localSheetId="0">'Introduction'!$A$1:$Z$45</definedName>
    <definedName name="_xlnm.Print_Area" localSheetId="3">'Prices and Estimates'!$A$1:$G$170</definedName>
    <definedName name="_xlnm.Print_Area" localSheetId="1">'Terms and Conditions'!$A$1:$Z$48</definedName>
    <definedName name="_xlnm.Print_Titles" localSheetId="3">'Prices and Estimates'!$1:$3</definedName>
  </definedNames>
  <calcPr fullCalcOnLoad="1"/>
</workbook>
</file>

<file path=xl/sharedStrings.xml><?xml version="1.0" encoding="utf-8"?>
<sst xmlns="http://schemas.openxmlformats.org/spreadsheetml/2006/main" count="611" uniqueCount="487">
  <si>
    <t>Code</t>
  </si>
  <si>
    <t>Item</t>
  </si>
  <si>
    <t>Imperial</t>
  </si>
  <si>
    <t>Decimal</t>
  </si>
  <si>
    <t>Crockery</t>
  </si>
  <si>
    <t>10in</t>
  </si>
  <si>
    <t>25.5cm</t>
  </si>
  <si>
    <t>SAP</t>
  </si>
  <si>
    <t>10oz</t>
  </si>
  <si>
    <t>28cl</t>
  </si>
  <si>
    <t>Heritage Range</t>
  </si>
  <si>
    <t>WDP</t>
  </si>
  <si>
    <t>WMP</t>
  </si>
  <si>
    <t>8in</t>
  </si>
  <si>
    <t>20.3cm</t>
  </si>
  <si>
    <t>WSP</t>
  </si>
  <si>
    <t>6in</t>
  </si>
  <si>
    <t>15.2cm</t>
  </si>
  <si>
    <t>WSB</t>
  </si>
  <si>
    <t>7in</t>
  </si>
  <si>
    <t>17.7cm</t>
  </si>
  <si>
    <t>WPB</t>
  </si>
  <si>
    <t>5in</t>
  </si>
  <si>
    <t>12.7cm</t>
  </si>
  <si>
    <t>White</t>
  </si>
  <si>
    <t>15 x 11in</t>
  </si>
  <si>
    <t>38 x 28cm</t>
  </si>
  <si>
    <t>13 x 10in</t>
  </si>
  <si>
    <t>33 x 25.5cm</t>
  </si>
  <si>
    <t>SAW</t>
  </si>
  <si>
    <t>9in</t>
  </si>
  <si>
    <t>23cm</t>
  </si>
  <si>
    <t>WTC</t>
  </si>
  <si>
    <t>1/3pt</t>
  </si>
  <si>
    <t>18cl</t>
  </si>
  <si>
    <t>WSAUC</t>
  </si>
  <si>
    <t>WCC</t>
  </si>
  <si>
    <t>MUG</t>
  </si>
  <si>
    <t>CRJW</t>
  </si>
  <si>
    <t>HTPOT</t>
  </si>
  <si>
    <t>Cutlery</t>
  </si>
  <si>
    <t>Verwood Bead Design</t>
  </si>
  <si>
    <t>SSCSV</t>
  </si>
  <si>
    <t>SSDFV</t>
  </si>
  <si>
    <t>SSDKV</t>
  </si>
  <si>
    <t>SSDSV</t>
  </si>
  <si>
    <t>SSSSV</t>
  </si>
  <si>
    <t>SSTFV</t>
  </si>
  <si>
    <t>SSTKV</t>
  </si>
  <si>
    <t>SSTSV</t>
  </si>
  <si>
    <t>SSCFV</t>
  </si>
  <si>
    <t>SSCKV</t>
  </si>
  <si>
    <t>SSTBSV</t>
  </si>
  <si>
    <t>Standard</t>
  </si>
  <si>
    <t>SS</t>
  </si>
  <si>
    <t>K</t>
  </si>
  <si>
    <t>F</t>
  </si>
  <si>
    <t>CK</t>
  </si>
  <si>
    <t>PF</t>
  </si>
  <si>
    <t>TS</t>
  </si>
  <si>
    <t>SV</t>
  </si>
  <si>
    <t>SVF</t>
  </si>
  <si>
    <t>Glasses</t>
  </si>
  <si>
    <t>ESG</t>
  </si>
  <si>
    <t>1.7oz</t>
  </si>
  <si>
    <t>5cl</t>
  </si>
  <si>
    <t>5oz</t>
  </si>
  <si>
    <t>14cl</t>
  </si>
  <si>
    <t>BG6</t>
  </si>
  <si>
    <t>6.4oz</t>
  </si>
  <si>
    <t>19cl</t>
  </si>
  <si>
    <t>6oz</t>
  </si>
  <si>
    <t>17cl</t>
  </si>
  <si>
    <t>20oz</t>
  </si>
  <si>
    <t>56cl</t>
  </si>
  <si>
    <t>TUMB6</t>
  </si>
  <si>
    <t>TUMB8</t>
  </si>
  <si>
    <t>8oz</t>
  </si>
  <si>
    <t>23cl</t>
  </si>
  <si>
    <t>TUMB10</t>
  </si>
  <si>
    <t>TUMB20</t>
  </si>
  <si>
    <t>12oz</t>
  </si>
  <si>
    <t>34cl</t>
  </si>
  <si>
    <t>PGBAR</t>
  </si>
  <si>
    <t>2.4oz</t>
  </si>
  <si>
    <t>7cl</t>
  </si>
  <si>
    <t>ASHT</t>
  </si>
  <si>
    <t>Glass</t>
  </si>
  <si>
    <t>4in</t>
  </si>
  <si>
    <t>10cm</t>
  </si>
  <si>
    <t>BBASK</t>
  </si>
  <si>
    <t>Wicker</t>
  </si>
  <si>
    <t>CAFT</t>
  </si>
  <si>
    <t>54oz</t>
  </si>
  <si>
    <t>1.5ltr</t>
  </si>
  <si>
    <t>CAFTS</t>
  </si>
  <si>
    <t>36oz</t>
  </si>
  <si>
    <t>1 ltr</t>
  </si>
  <si>
    <t>CLIPS</t>
  </si>
  <si>
    <t>Plastic</t>
  </si>
  <si>
    <t>16in</t>
  </si>
  <si>
    <t>40.5cm</t>
  </si>
  <si>
    <t>14in</t>
  </si>
  <si>
    <t>35.5cm</t>
  </si>
  <si>
    <t>40oz</t>
  </si>
  <si>
    <t>1.1 ltr</t>
  </si>
  <si>
    <t>CRUET</t>
  </si>
  <si>
    <t>S'Steel</t>
  </si>
  <si>
    <t>GBOAT</t>
  </si>
  <si>
    <t>KNIFE</t>
  </si>
  <si>
    <t>LADLE</t>
  </si>
  <si>
    <t>4oz</t>
  </si>
  <si>
    <t>10cl</t>
  </si>
  <si>
    <t>MTONGS</t>
  </si>
  <si>
    <t>NAPS</t>
  </si>
  <si>
    <t>Paper</t>
  </si>
  <si>
    <t>160oz</t>
  </si>
  <si>
    <t>4.4 ltr</t>
  </si>
  <si>
    <t>QSERV</t>
  </si>
  <si>
    <t>RAM</t>
  </si>
  <si>
    <t>3.5in</t>
  </si>
  <si>
    <t>9cm</t>
  </si>
  <si>
    <t>28in</t>
  </si>
  <si>
    <t>71cm</t>
  </si>
  <si>
    <t>20cl</t>
  </si>
  <si>
    <t>SRING</t>
  </si>
  <si>
    <t>SUNDAE</t>
  </si>
  <si>
    <t>6.75oz</t>
  </si>
  <si>
    <t>TRIB</t>
  </si>
  <si>
    <t>4pt - 9in</t>
  </si>
  <si>
    <t>2.2ltr - 23cm</t>
  </si>
  <si>
    <t>SSTPOT</t>
  </si>
  <si>
    <t>TRAY</t>
  </si>
  <si>
    <t>480oz</t>
  </si>
  <si>
    <t>13.5 ltr</t>
  </si>
  <si>
    <t>WBV</t>
  </si>
  <si>
    <t>WJUG S</t>
  </si>
  <si>
    <t>18oz</t>
  </si>
  <si>
    <t>WUB</t>
  </si>
  <si>
    <t>Container (Plastic Bowl)</t>
  </si>
  <si>
    <t>TUB</t>
  </si>
  <si>
    <t>Large Container</t>
  </si>
  <si>
    <t>Large Cutlery Box</t>
  </si>
  <si>
    <t>MCRU</t>
  </si>
  <si>
    <t>Medium Cruet Box</t>
  </si>
  <si>
    <t>LCRU</t>
  </si>
  <si>
    <t>Large Cruet Box</t>
  </si>
  <si>
    <t>GBOX</t>
  </si>
  <si>
    <t>PGBOX</t>
  </si>
  <si>
    <t>Plastic Glass Box (Inc Sep)</t>
  </si>
  <si>
    <t>Type</t>
  </si>
  <si>
    <t>PUNCH</t>
  </si>
  <si>
    <t>SALMO</t>
  </si>
  <si>
    <t>VACJ</t>
  </si>
  <si>
    <t>Bianco Range</t>
  </si>
  <si>
    <t>BIP10</t>
  </si>
  <si>
    <t>BIP8</t>
  </si>
  <si>
    <t>BIP6</t>
  </si>
  <si>
    <t>BIDB</t>
  </si>
  <si>
    <t>BITC</t>
  </si>
  <si>
    <t>BISAUC</t>
  </si>
  <si>
    <t>BICC</t>
  </si>
  <si>
    <t>BISUG</t>
  </si>
  <si>
    <t>BICJ</t>
  </si>
  <si>
    <t>0.5 ltr</t>
  </si>
  <si>
    <t>Loss or damage</t>
  </si>
  <si>
    <t>Small / Medium Cutlery Box</t>
  </si>
  <si>
    <t>S / L MAT</t>
  </si>
  <si>
    <t>Small / Large Waffle Mat</t>
  </si>
  <si>
    <t>Very Small / Small Cruet Box</t>
  </si>
  <si>
    <t>VS / S CRU</t>
  </si>
  <si>
    <t>Clear Glass</t>
  </si>
  <si>
    <t>25m</t>
  </si>
  <si>
    <t>CORKS</t>
  </si>
  <si>
    <t>CCK</t>
  </si>
  <si>
    <t>ICE B</t>
  </si>
  <si>
    <t>ITONG</t>
  </si>
  <si>
    <t>SSVEG</t>
  </si>
  <si>
    <t>82ft</t>
  </si>
  <si>
    <t>Linen</t>
  </si>
  <si>
    <t>p.o.a.</t>
  </si>
  <si>
    <t>Additional Information.</t>
  </si>
  <si>
    <t>Wedding cake stand</t>
  </si>
  <si>
    <t>The vertical, three tier cake stand takes the following boards, round or square, with diameter of:</t>
  </si>
  <si>
    <t>Cruets</t>
  </si>
  <si>
    <t>Cruet hire charge is for a pair. They are normally supplied filled, but this is not guaranteed.</t>
  </si>
  <si>
    <t>Delivery &amp; Collection</t>
  </si>
  <si>
    <t>Delivery and collection charges are for door to door only.</t>
  </si>
  <si>
    <t>Terms and Conditions</t>
  </si>
  <si>
    <t>From a single dish to full place settings with serving dishes and utensils.</t>
  </si>
  <si>
    <t>Best of all</t>
  </si>
  <si>
    <t>NO WASHING UP</t>
  </si>
  <si>
    <t>We take it all back dirty</t>
  </si>
  <si>
    <t>Our crockery ranges are:</t>
  </si>
  <si>
    <t>but it’s always worth giving us a call at short notice and we will do our best.</t>
  </si>
  <si>
    <t>68, Combe Road, Combe Down, Bath, BA2 5HZ</t>
  </si>
  <si>
    <t>Plain white, eight sided with a beaded edge</t>
  </si>
  <si>
    <t>Plain white, round with subtle embossed pattern</t>
  </si>
  <si>
    <t>We reserve the right to charge in full for orders not collected or for orders cancelled or reduced</t>
  </si>
  <si>
    <t>at less than 48 hours notice.</t>
  </si>
  <si>
    <t>Steelite “Bianco”</t>
  </si>
  <si>
    <t>All orders can be booked months in advance in complete confidence,</t>
  </si>
  <si>
    <t>Established 1981</t>
  </si>
  <si>
    <t>Johnson Bros “Heritage”</t>
  </si>
  <si>
    <t>Delivery and collection charges are based on whole miles (rounded up) between our base and</t>
  </si>
  <si>
    <t>We reserve the right to make additional charges for any excess carrying or re-packing time</t>
  </si>
  <si>
    <t>By taking delivery of the goods, the customer agrees to be bound by these Terms and Conditions.</t>
  </si>
  <si>
    <t>Goods are supplied on the terms and conditions as detailed hereunder.</t>
  </si>
  <si>
    <t>The Customer shall:</t>
  </si>
  <si>
    <t>Goods returned incomplete (e.g. without lids) will be charged as being whole unit lost.</t>
  </si>
  <si>
    <t>Lost or damaged items will be charged at the full replacement cost plus an administration charge.</t>
  </si>
  <si>
    <t>Indicative replacement prices are shown in our price list.</t>
  </si>
  <si>
    <t>PLADLE</t>
  </si>
  <si>
    <t>Wine Glass Box (Cardboard)</t>
  </si>
  <si>
    <t>P CAKE</t>
  </si>
  <si>
    <t>COFJU</t>
  </si>
  <si>
    <t>STONGS</t>
  </si>
  <si>
    <t>TABLEN</t>
  </si>
  <si>
    <t>10' to 100'</t>
  </si>
  <si>
    <t>3m to 30m</t>
  </si>
  <si>
    <t>Marquees 6m (20') wide</t>
  </si>
  <si>
    <t>Marquees 9m (30') wide</t>
  </si>
  <si>
    <t>30' to 135'</t>
  </si>
  <si>
    <t>9m to 41m</t>
  </si>
  <si>
    <t>Marquees 12m (40') wide</t>
  </si>
  <si>
    <t>40' to 140'</t>
  </si>
  <si>
    <t>12m to 43m</t>
  </si>
  <si>
    <t>Black</t>
  </si>
  <si>
    <t>16" radius</t>
  </si>
  <si>
    <t>Furnishings</t>
  </si>
  <si>
    <t>Carpets &amp; lighting for marquees</t>
  </si>
  <si>
    <t>MART</t>
  </si>
  <si>
    <t>Round
White</t>
  </si>
  <si>
    <t>Octagonal
White</t>
  </si>
  <si>
    <t>Beaded
Stainless Steel</t>
  </si>
  <si>
    <t>Plain
Stainless Steel</t>
  </si>
  <si>
    <t>Bath Crockhire</t>
  </si>
  <si>
    <t>Longer hire terms by arrangement.</t>
  </si>
  <si>
    <t>All hire charges apply for a whole weekend (Friday to Monday) or 3 consecutive weekdays.</t>
  </si>
  <si>
    <t>An order will stand unless changed or cancelled.</t>
  </si>
  <si>
    <t>Reductions or cancellations cannot be accepted at less than 48 hours notice.</t>
  </si>
  <si>
    <t>Cancellations must be made in writing and confirmed by us in writing.</t>
  </si>
  <si>
    <t>No order is too small or too large.</t>
  </si>
  <si>
    <r>
      <t>Tel:</t>
    </r>
    <r>
      <rPr>
        <sz val="10"/>
        <rFont val="Arial"/>
        <family val="0"/>
      </rPr>
      <t xml:space="preserve"> 01225 833233</t>
    </r>
  </si>
  <si>
    <t xml:space="preserve">10.5ins (27cm) to 13ins (33cm) </t>
  </si>
  <si>
    <t>9.5ins (24cm) to 12ins (30.5cm)</t>
  </si>
  <si>
    <t>7ins (18cm) to 9ins (23cm)</t>
  </si>
  <si>
    <t>Base:</t>
  </si>
  <si>
    <t>Middle:</t>
  </si>
  <si>
    <t>Top:</t>
  </si>
  <si>
    <t>accept our count of items returned and our assessment of damage and to pay for any</t>
  </si>
  <si>
    <t>1.</t>
  </si>
  <si>
    <t>2.</t>
  </si>
  <si>
    <t>3.</t>
  </si>
  <si>
    <t>4.</t>
  </si>
  <si>
    <t>5.</t>
  </si>
  <si>
    <t>6.</t>
  </si>
  <si>
    <t>7.</t>
  </si>
  <si>
    <t>8.</t>
  </si>
  <si>
    <t>exercise a duty of care and be responsible for all goods supplied until returned to our</t>
  </si>
  <si>
    <t>Payment is due within 14 days from date of invoice. Accounts not settled in full within 21 days</t>
  </si>
  <si>
    <t>9.</t>
  </si>
  <si>
    <t>10.</t>
  </si>
  <si>
    <t>a.</t>
  </si>
  <si>
    <t>b.</t>
  </si>
  <si>
    <t>c.</t>
  </si>
  <si>
    <t>d.</t>
  </si>
  <si>
    <t>e.</t>
  </si>
  <si>
    <t>f.</t>
  </si>
  <si>
    <t>g.</t>
  </si>
  <si>
    <t>h.</t>
  </si>
  <si>
    <t>premises or collected by our authorised carrier;</t>
  </si>
  <si>
    <r>
      <t xml:space="preserve">notify us of any shortages and / or breakages </t>
    </r>
    <r>
      <rPr>
        <u val="single"/>
        <sz val="8"/>
        <rFont val="Arial"/>
        <family val="2"/>
      </rPr>
      <t>before</t>
    </r>
    <r>
      <rPr>
        <sz val="8"/>
        <rFont val="Arial"/>
        <family val="2"/>
      </rPr>
      <t xml:space="preserve"> the goods are used;</t>
    </r>
  </si>
  <si>
    <t>ensure that all items are emptied or scraped off and returned in their correct containers;</t>
  </si>
  <si>
    <t>accept full responsibility for any extra items supplied whether used or not;</t>
  </si>
  <si>
    <t>pay for late returns at 50% of full hire rate for each day overdue, charged daily at 5pm;</t>
  </si>
  <si>
    <t>pay for excess delivery or collection times other than to the door;</t>
  </si>
  <si>
    <t>pay for sorting / re-packing time where goods are not re-packed as sent out;</t>
  </si>
  <si>
    <t>losses and / or damages when checked against the list of items supplied;</t>
  </si>
  <si>
    <t>Quantity</t>
  </si>
  <si>
    <t>5' x 2'</t>
  </si>
  <si>
    <t>Wood</t>
  </si>
  <si>
    <t>5' radius</t>
  </si>
  <si>
    <t>6' radius</t>
  </si>
  <si>
    <t>6' x 2'3"</t>
  </si>
  <si>
    <t>Items for Sales Only</t>
  </si>
  <si>
    <t>Marquees Assembled on Site</t>
  </si>
  <si>
    <t>Items Priced on Application</t>
  </si>
  <si>
    <t>If you can't see what you need for your event in the above list, please ask because we can probably get it for you.</t>
  </si>
  <si>
    <t>Price</t>
  </si>
  <si>
    <t xml:space="preserve">Customer Name: </t>
  </si>
  <si>
    <t xml:space="preserve">Customer Address: </t>
  </si>
  <si>
    <t xml:space="preserve">Delivery Address: </t>
  </si>
  <si>
    <t xml:space="preserve">Collection Address: </t>
  </si>
  <si>
    <t xml:space="preserve">Event Date: </t>
  </si>
  <si>
    <t xml:space="preserve">Collection / Return Date: </t>
  </si>
  <si>
    <t xml:space="preserve">Delivery Required? </t>
  </si>
  <si>
    <t>Yes</t>
  </si>
  <si>
    <t>No</t>
  </si>
  <si>
    <t>Collection Required?</t>
  </si>
  <si>
    <t xml:space="preserve">Delivery / Pick Up Date: </t>
  </si>
  <si>
    <t xml:space="preserve">Delivery Tel. No: </t>
  </si>
  <si>
    <t>Customer Tel. No:</t>
  </si>
  <si>
    <t>If delivery is required, enter the delivery address below, if different from the Customer address above.</t>
  </si>
  <si>
    <t>If the collection address is different from the delivery address above, enter the collection address below</t>
  </si>
  <si>
    <t xml:space="preserve">Special Requests: </t>
  </si>
  <si>
    <t xml:space="preserve">Cutlery: </t>
  </si>
  <si>
    <t xml:space="preserve">Crockery: </t>
  </si>
  <si>
    <t xml:space="preserve">Glasses: </t>
  </si>
  <si>
    <t xml:space="preserve">Purchased Items: </t>
  </si>
  <si>
    <t xml:space="preserve">Total Estimate: </t>
  </si>
  <si>
    <r>
      <t>Note:</t>
    </r>
    <r>
      <rPr>
        <sz val="10"/>
        <rFont val="Arial"/>
        <family val="2"/>
      </rPr>
      <t xml:space="preserve"> The above estimate excludes delivery charges and any 'Price on Application items that may have been requested.</t>
    </r>
  </si>
  <si>
    <t>Firm Order</t>
  </si>
  <si>
    <t>Quote Only</t>
  </si>
  <si>
    <t>I accept the Terms and Conditions</t>
  </si>
  <si>
    <t>I do not accept the Terms and Conditions</t>
  </si>
  <si>
    <t xml:space="preserve">Collection Tel. No: </t>
  </si>
  <si>
    <t xml:space="preserve">Terms and Conditions: </t>
  </si>
  <si>
    <t>If you do not accept the Terms and Conditions, your order will NOT be accepted and the items requested will not be reserved nor will they be available for your event.</t>
  </si>
  <si>
    <t xml:space="preserve">Post Code: </t>
  </si>
  <si>
    <t xml:space="preserve">Delivery Post Code: </t>
  </si>
  <si>
    <t xml:space="preserve">Collection Post Code: </t>
  </si>
  <si>
    <t>Place Order or
Request Quote</t>
  </si>
  <si>
    <t xml:space="preserve">Furniture &amp; Linen: </t>
  </si>
  <si>
    <t>Furniture &amp; Linen</t>
  </si>
  <si>
    <t>P.O.A</t>
  </si>
  <si>
    <t>Sale</t>
  </si>
  <si>
    <t>Total Price =</t>
  </si>
  <si>
    <t>BIP12</t>
  </si>
  <si>
    <t>12in</t>
  </si>
  <si>
    <t>Tableware</t>
  </si>
  <si>
    <t>Tableware:</t>
  </si>
  <si>
    <t>Serving Items:</t>
  </si>
  <si>
    <t>Serving Items</t>
  </si>
  <si>
    <t>Unit Hire Price</t>
  </si>
  <si>
    <t>Customer eMail:</t>
  </si>
  <si>
    <t>(weekend / 3 day hire)</t>
  </si>
  <si>
    <t>charges, per item</t>
  </si>
  <si>
    <t>Aluminium</t>
  </si>
  <si>
    <t>There is no hire charge for the containers but loss and / or damage will be chargeable.</t>
  </si>
  <si>
    <r>
      <t>Estimated Cost Of Hire</t>
    </r>
    <r>
      <rPr>
        <u val="single"/>
        <sz val="10"/>
        <rFont val="Arial"/>
        <family val="2"/>
      </rPr>
      <t xml:space="preserve"> (from the Price &amp; Estimate Calculator)</t>
    </r>
  </si>
  <si>
    <t>This contains our current most popular products and we are always introducing individual items and often whole new ranges of products.</t>
  </si>
  <si>
    <t>Please confirm that you have read the Terms and Conditions on the preceding page of this spreadsheet.</t>
  </si>
  <si>
    <t>TUMB12</t>
  </si>
  <si>
    <t>30 cm</t>
  </si>
  <si>
    <t>Clear</t>
  </si>
  <si>
    <t>SHOT</t>
  </si>
  <si>
    <t>2oz</t>
  </si>
  <si>
    <t>6cl</t>
  </si>
  <si>
    <t>RTBL5</t>
  </si>
  <si>
    <t>TRES6</t>
  </si>
  <si>
    <t>CHAIR</t>
  </si>
  <si>
    <t>LNAP</t>
  </si>
  <si>
    <t>54in x 90in</t>
  </si>
  <si>
    <t>LC5480</t>
  </si>
  <si>
    <t>54in x 80in</t>
  </si>
  <si>
    <t>LCC90</t>
  </si>
  <si>
    <t>90in Diam.</t>
  </si>
  <si>
    <t>22in square</t>
  </si>
  <si>
    <t>106in Diam.</t>
  </si>
  <si>
    <t>Various</t>
  </si>
  <si>
    <t>Containers are supplied free with your hire but are subject to loss and / or damage charges.</t>
  </si>
  <si>
    <t>BIFB</t>
  </si>
  <si>
    <t>BIFB5</t>
  </si>
  <si>
    <t>13cm</t>
  </si>
  <si>
    <t>RAMS</t>
  </si>
  <si>
    <t>M175</t>
  </si>
  <si>
    <t>CHSAUC</t>
  </si>
  <si>
    <t>TUL6</t>
  </si>
  <si>
    <t>175ml</t>
  </si>
  <si>
    <t>SOUPK</t>
  </si>
  <si>
    <t>2.5gal</t>
  </si>
  <si>
    <t>10ltr</t>
  </si>
  <si>
    <t>BDISH</t>
  </si>
  <si>
    <t>LOVAL</t>
  </si>
  <si>
    <t xml:space="preserve">24" </t>
  </si>
  <si>
    <t>20"</t>
  </si>
  <si>
    <t>51cm</t>
  </si>
  <si>
    <t>61cm</t>
  </si>
  <si>
    <t>SLADLE</t>
  </si>
  <si>
    <t>PERSPN</t>
  </si>
  <si>
    <t>SOLSPN</t>
  </si>
  <si>
    <t>WSTAND</t>
  </si>
  <si>
    <t>C HANG</t>
  </si>
  <si>
    <t>C RAIL</t>
  </si>
  <si>
    <t>EASEL</t>
  </si>
  <si>
    <t>HUMP</t>
  </si>
  <si>
    <t>SORT</t>
  </si>
  <si>
    <t>Collection Charge, per mile</t>
  </si>
  <si>
    <t>Delivery Charge, per mile</t>
  </si>
  <si>
    <t>Carrying time, per 15 mins</t>
  </si>
  <si>
    <t>Sorting Time, per 15 mins</t>
  </si>
  <si>
    <t>This estimate excludes delivery charges and
any 'Price on Application' requirements.</t>
  </si>
  <si>
    <t>If you don't see what you want, just ask;
 we can almost always obtain it.</t>
  </si>
  <si>
    <t>Call in, email or phone us.</t>
  </si>
  <si>
    <t>(£5 per ¼ hour or part thereof) and for any lost or damaged containers (see price list).</t>
  </si>
  <si>
    <t>Unless otherwise agreed in writing, all items supplied for sale will not be returnable.</t>
  </si>
  <si>
    <t>SAPL</t>
  </si>
  <si>
    <t>30cm</t>
  </si>
  <si>
    <t>30oz</t>
  </si>
  <si>
    <t>84cl</t>
  </si>
  <si>
    <t>BRANDY</t>
  </si>
  <si>
    <t>BM HP</t>
  </si>
  <si>
    <t>BM PT</t>
  </si>
  <si>
    <t>BBASKV</t>
  </si>
  <si>
    <t>BBASKL</t>
  </si>
  <si>
    <t>from date of invoice will incur interest charges on the outstanding amount until all outstanding</t>
  </si>
  <si>
    <t>amounts have been paid.</t>
  </si>
  <si>
    <t>Hours of business Monday to Friday 9am to 5pm Saturday 9am to 12 Noon.</t>
  </si>
  <si>
    <t>PERC</t>
  </si>
  <si>
    <t>10 ltr</t>
  </si>
  <si>
    <t>320oz</t>
  </si>
  <si>
    <t>CAKE 3</t>
  </si>
  <si>
    <t>China</t>
  </si>
  <si>
    <t>12/10/8 inch</t>
  </si>
  <si>
    <t>30/25/20 cm</t>
  </si>
  <si>
    <t>CAKE R</t>
  </si>
  <si>
    <t>CAKE SW</t>
  </si>
  <si>
    <t>2.2 ltr</t>
  </si>
  <si>
    <t>80oz</t>
  </si>
  <si>
    <t>CHFD</t>
  </si>
  <si>
    <t>RPLATT</t>
  </si>
  <si>
    <t>17in</t>
  </si>
  <si>
    <t>Canvas</t>
  </si>
  <si>
    <t>3.5m/2.5m</t>
  </si>
  <si>
    <t>TUBL</t>
  </si>
  <si>
    <t>CUTL</t>
  </si>
  <si>
    <t>CUT S/M</t>
  </si>
  <si>
    <t>Minimum delivery charge £5</t>
  </si>
  <si>
    <t>Minimum collection charge £5</t>
  </si>
  <si>
    <t>Furniture</t>
  </si>
  <si>
    <t>Delivery/Collection</t>
  </si>
  <si>
    <t>SLATE</t>
  </si>
  <si>
    <t>Slate</t>
  </si>
  <si>
    <t>50/25cm</t>
  </si>
  <si>
    <t>20/10 in</t>
  </si>
  <si>
    <t>Minimum delivery / collection charge is for 5 miles, each journey charged at £1 per mile</t>
  </si>
  <si>
    <r>
      <rPr>
        <b/>
        <sz val="9"/>
        <rFont val="Arial"/>
        <family val="2"/>
      </rPr>
      <t>www</t>
    </r>
    <r>
      <rPr>
        <sz val="9"/>
        <rFont val="Arial"/>
        <family val="2"/>
      </rPr>
      <t>.bathcrockhire.com</t>
    </r>
  </si>
  <si>
    <t>We also supply disposable napkins and paper banquet rolls for sale.</t>
  </si>
  <si>
    <t>Umbrellas for shade or rain,</t>
  </si>
  <si>
    <t xml:space="preserve"> Tables &amp; Chairs, Linen, Caterers, Florist.</t>
  </si>
  <si>
    <t>We can even arrange Marquees, Lighting and Flooring.</t>
  </si>
  <si>
    <t>In addition we offer:</t>
  </si>
  <si>
    <t>5% off hire and transport</t>
  </si>
  <si>
    <t>if paid within 14 days of invoice date</t>
  </si>
  <si>
    <r>
      <t>Tel:</t>
    </r>
    <r>
      <rPr>
        <sz val="9"/>
        <rFont val="Arial"/>
        <family val="2"/>
      </rPr>
      <t xml:space="preserve"> 01225 833233</t>
    </r>
  </si>
  <si>
    <t>the delivery / collection postcode address.</t>
  </si>
  <si>
    <r>
      <rPr>
        <b/>
        <sz val="9"/>
        <rFont val="Arial"/>
        <family val="2"/>
      </rPr>
      <t>Twitter</t>
    </r>
    <r>
      <rPr>
        <sz val="9"/>
        <rFont val="Arial"/>
        <family val="2"/>
      </rPr>
      <t>:@bathcrockhire</t>
    </r>
  </si>
  <si>
    <r>
      <t xml:space="preserve">E: </t>
    </r>
    <r>
      <rPr>
        <sz val="10"/>
        <rFont val="Arial"/>
        <family val="0"/>
      </rPr>
      <t>greatpeople@bathcrockhire.com</t>
    </r>
  </si>
  <si>
    <r>
      <rPr>
        <b/>
        <sz val="10"/>
        <rFont val="Arial"/>
        <family val="2"/>
      </rPr>
      <t>Twitter</t>
    </r>
    <r>
      <rPr>
        <sz val="10"/>
        <rFont val="Arial"/>
        <family val="2"/>
      </rPr>
      <t>:@bathcrockhire</t>
    </r>
  </si>
  <si>
    <r>
      <t>E:</t>
    </r>
    <r>
      <rPr>
        <sz val="8"/>
        <rFont val="Arial"/>
        <family val="2"/>
      </rPr>
      <t xml:space="preserve"> greatpeople@bathcrockhire.com</t>
    </r>
  </si>
  <si>
    <t>Bath Crockhire brings you high quality, elegant crockery, cutlery and glassware.</t>
  </si>
  <si>
    <t>SSSPV</t>
  </si>
  <si>
    <t>TLIGHT</t>
  </si>
  <si>
    <t>KBGLORY</t>
  </si>
  <si>
    <t>BK</t>
  </si>
  <si>
    <t>LC7090</t>
  </si>
  <si>
    <t>COL</t>
  </si>
  <si>
    <t>DEL</t>
  </si>
  <si>
    <t>TUL10</t>
  </si>
  <si>
    <t>BITPOT</t>
  </si>
  <si>
    <t>S</t>
  </si>
  <si>
    <t>OVAL</t>
  </si>
  <si>
    <t>WJUG</t>
  </si>
  <si>
    <t>S/PMILL</t>
  </si>
  <si>
    <t>TRES5</t>
  </si>
  <si>
    <t>RTBL6</t>
  </si>
  <si>
    <t>UMBRL</t>
  </si>
  <si>
    <t>LCC108</t>
  </si>
  <si>
    <t>BANQR</t>
  </si>
  <si>
    <r>
      <rPr>
        <i/>
        <sz val="30"/>
        <color indexed="13"/>
        <rFont val="BrushScript BT"/>
        <family val="4"/>
      </rPr>
      <t>Bath Crockhire</t>
    </r>
    <r>
      <rPr>
        <i/>
        <sz val="12"/>
        <color indexed="8"/>
        <rFont val="Arial"/>
        <family val="2"/>
      </rPr>
      <t xml:space="preserve">                                                </t>
    </r>
    <r>
      <rPr>
        <b/>
        <i/>
        <sz val="12"/>
        <color indexed="8"/>
        <rFont val="Arial"/>
        <family val="2"/>
      </rPr>
      <t>Customer &amp; Summary Data</t>
    </r>
  </si>
  <si>
    <t>CAKE SQ</t>
  </si>
  <si>
    <t>BOIL3</t>
  </si>
  <si>
    <t>BOIL2</t>
  </si>
  <si>
    <t>TUL8</t>
  </si>
  <si>
    <t>CF 6</t>
  </si>
  <si>
    <t>CHFUEL</t>
  </si>
  <si>
    <t>PLTUMB</t>
  </si>
  <si>
    <t>PLTUMB1</t>
  </si>
  <si>
    <t>Glassware</t>
  </si>
  <si>
    <t>Stainless Steel Wine Cooler</t>
  </si>
  <si>
    <t>SSCOOL</t>
  </si>
  <si>
    <t>poa</t>
  </si>
  <si>
    <t>Table Cloth 54x80</t>
  </si>
  <si>
    <t>LP</t>
  </si>
  <si>
    <t>MP</t>
  </si>
  <si>
    <t>Prices valid from 1st October 2018. Loss / Damage prices liable to change without notice subject to supplier variations.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</si>
</sst>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dd/mm/yy"/>
  </numFmts>
  <fonts count="69">
    <font>
      <sz val="10"/>
      <name val="Arial"/>
      <family val="0"/>
    </font>
    <font>
      <sz val="11"/>
      <color indexed="8"/>
      <name val="Calibri"/>
      <family val="2"/>
    </font>
    <font>
      <sz val="8"/>
      <name val="Arial"/>
      <family val="2"/>
    </font>
    <font>
      <b/>
      <sz val="10"/>
      <name val="Arial"/>
      <family val="2"/>
    </font>
    <font>
      <b/>
      <sz val="8"/>
      <name val="Arial"/>
      <family val="2"/>
    </font>
    <font>
      <u val="single"/>
      <sz val="8"/>
      <name val="Arial"/>
      <family val="2"/>
    </font>
    <font>
      <b/>
      <sz val="14"/>
      <name val="Arial"/>
      <family val="2"/>
    </font>
    <font>
      <sz val="9"/>
      <name val="Arial"/>
      <family val="2"/>
    </font>
    <font>
      <b/>
      <sz val="9"/>
      <name val="Arial"/>
      <family val="2"/>
    </font>
    <font>
      <sz val="10"/>
      <name val="Arial Rounded MT Bold"/>
      <family val="2"/>
    </font>
    <font>
      <b/>
      <sz val="10"/>
      <color indexed="9"/>
      <name val="Arial"/>
      <family val="2"/>
    </font>
    <font>
      <b/>
      <sz val="10"/>
      <color indexed="8"/>
      <name val="Arial"/>
      <family val="2"/>
    </font>
    <font>
      <sz val="8"/>
      <color indexed="8"/>
      <name val="Arial"/>
      <family val="2"/>
    </font>
    <font>
      <b/>
      <sz val="9"/>
      <color indexed="9"/>
      <name val="Arial"/>
      <family val="2"/>
    </font>
    <font>
      <i/>
      <sz val="36"/>
      <color indexed="13"/>
      <name val="Brush Script MT"/>
      <family val="4"/>
    </font>
    <font>
      <b/>
      <sz val="8"/>
      <color indexed="8"/>
      <name val="Arial"/>
      <family val="2"/>
    </font>
    <font>
      <b/>
      <u val="single"/>
      <sz val="10"/>
      <name val="Arial"/>
      <family val="2"/>
    </font>
    <font>
      <u val="single"/>
      <sz val="10"/>
      <name val="Arial"/>
      <family val="2"/>
    </font>
    <font>
      <b/>
      <sz val="23"/>
      <color indexed="13"/>
      <name val="Arial"/>
      <family val="2"/>
    </font>
    <font>
      <b/>
      <sz val="17"/>
      <color indexed="13"/>
      <name val="Arial"/>
      <family val="2"/>
    </font>
    <font>
      <b/>
      <sz val="21"/>
      <color indexed="13"/>
      <name val="Arial"/>
      <family val="2"/>
    </font>
    <font>
      <b/>
      <sz val="14.5"/>
      <color indexed="13"/>
      <name val="Arial"/>
      <family val="2"/>
    </font>
    <font>
      <i/>
      <sz val="10"/>
      <color indexed="13"/>
      <name val="Brush Script MT"/>
      <family val="4"/>
    </font>
    <font>
      <b/>
      <sz val="8"/>
      <color indexed="9"/>
      <name val="Arial"/>
      <family val="2"/>
    </font>
    <font>
      <b/>
      <sz val="12"/>
      <name val="Arial"/>
      <family val="2"/>
    </font>
    <font>
      <sz val="30"/>
      <color indexed="13"/>
      <name val="BrushScript BT"/>
      <family val="4"/>
    </font>
    <font>
      <i/>
      <sz val="28"/>
      <color indexed="13"/>
      <name val="Brush Script BT"/>
      <family val="0"/>
    </font>
    <font>
      <i/>
      <sz val="28"/>
      <color indexed="13"/>
      <name val="Brush Script MT"/>
      <family val="4"/>
    </font>
    <font>
      <i/>
      <sz val="30"/>
      <color indexed="13"/>
      <name val="BrushScript BT"/>
      <family val="4"/>
    </font>
    <font>
      <i/>
      <sz val="12"/>
      <color indexed="8"/>
      <name val="Arial"/>
      <family val="2"/>
    </font>
    <font>
      <b/>
      <i/>
      <sz val="12"/>
      <color indexed="8"/>
      <name val="Arial"/>
      <family val="2"/>
    </font>
    <font>
      <i/>
      <sz val="30"/>
      <color indexed="13"/>
      <name val="Brush Script BT"/>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0"/>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rgb="FFFF00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tted">
        <color indexed="23"/>
      </left>
      <right style="dotted">
        <color indexed="23"/>
      </right>
      <top style="dotted">
        <color indexed="23"/>
      </top>
      <bottom style="dotted">
        <color indexed="23"/>
      </bottom>
    </border>
    <border>
      <left style="dotted">
        <color indexed="23"/>
      </left>
      <right style="dotted">
        <color indexed="23"/>
      </right>
      <top style="dotted">
        <color indexed="23"/>
      </top>
      <bottom style="thin"/>
    </border>
    <border>
      <left style="dotted">
        <color indexed="23"/>
      </left>
      <right style="dotted">
        <color indexed="23"/>
      </right>
      <top/>
      <bottom style="dotted">
        <color indexed="23"/>
      </bottom>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dotted">
        <color indexed="23"/>
      </left>
      <right style="thin"/>
      <top style="dotted">
        <color indexed="23"/>
      </top>
      <bottom style="dotted">
        <color indexed="23"/>
      </bottom>
    </border>
    <border>
      <left style="dotted">
        <color indexed="23"/>
      </left>
      <right style="dotted">
        <color indexed="23"/>
      </right>
      <top style="dotted">
        <color indexed="23"/>
      </top>
      <bottom/>
    </border>
    <border>
      <left style="dotted">
        <color indexed="23"/>
      </left>
      <right style="thin"/>
      <top style="dotted">
        <color indexed="23"/>
      </top>
      <bottom/>
    </border>
    <border>
      <left style="thin"/>
      <right/>
      <top/>
      <bottom/>
    </border>
    <border>
      <left/>
      <right/>
      <top style="thin">
        <color indexed="10"/>
      </top>
      <bottom/>
    </border>
    <border>
      <left style="thin"/>
      <right/>
      <top style="thin"/>
      <bottom style="thin"/>
    </border>
    <border>
      <left/>
      <right style="thin"/>
      <top style="thin"/>
      <bottom style="thin"/>
    </border>
    <border>
      <left style="thin"/>
      <right style="thin"/>
      <top style="thin"/>
      <bottom/>
    </border>
    <border>
      <left/>
      <right/>
      <top style="thin"/>
      <bottom/>
    </border>
    <border>
      <left style="thin"/>
      <right style="thin"/>
      <top/>
      <bottom/>
    </border>
    <border>
      <left style="thin"/>
      <right style="thin"/>
      <top/>
      <bottom style="thin"/>
    </border>
    <border>
      <left/>
      <right/>
      <top style="thin"/>
      <bottom style="thin"/>
    </border>
    <border>
      <left/>
      <right/>
      <top/>
      <bottom style="thin"/>
    </border>
    <border>
      <left style="dotted">
        <color indexed="23"/>
      </left>
      <right style="thin"/>
      <top/>
      <bottom style="dotted">
        <color indexed="23"/>
      </bottom>
    </border>
    <border>
      <left style="dotted">
        <color indexed="23"/>
      </left>
      <right style="thin"/>
      <top style="dotted">
        <color indexed="23"/>
      </top>
      <bottom style="thin"/>
    </border>
    <border>
      <left style="dotted">
        <color indexed="23"/>
      </left>
      <right style="dotted">
        <color indexed="23"/>
      </right>
      <top style="thin"/>
      <bottom style="dotted">
        <color indexed="23"/>
      </bottom>
    </border>
    <border>
      <left style="dotted">
        <color indexed="23"/>
      </left>
      <right style="thin"/>
      <top style="thin"/>
      <bottom style="dotted">
        <color indexed="23"/>
      </bottom>
    </border>
    <border>
      <left style="thin"/>
      <right style="dotted">
        <color indexed="23"/>
      </right>
      <top style="thin"/>
      <bottom style="dotted">
        <color indexed="23"/>
      </bottom>
    </border>
    <border>
      <left style="dotted">
        <color indexed="23"/>
      </left>
      <right style="dotted">
        <color indexed="23"/>
      </right>
      <top/>
      <bottom/>
    </border>
    <border>
      <left style="thin"/>
      <right style="dotted">
        <color indexed="23"/>
      </right>
      <top/>
      <bottom/>
    </border>
    <border>
      <left style="dotted">
        <color indexed="23"/>
      </left>
      <right style="thin"/>
      <top/>
      <bottom/>
    </border>
    <border>
      <left style="thin"/>
      <right style="dotted">
        <color indexed="23"/>
      </right>
      <top style="dotted">
        <color indexed="23"/>
      </top>
      <bottom/>
    </border>
    <border>
      <left style="thin"/>
      <right style="dotted">
        <color indexed="23"/>
      </right>
      <top/>
      <bottom style="dotted">
        <color indexed="23"/>
      </bottom>
    </border>
    <border>
      <left style="thin"/>
      <right style="dotted">
        <color indexed="23"/>
      </right>
      <top style="dotted">
        <color indexed="23"/>
      </top>
      <bottom style="dotted">
        <color indexed="23"/>
      </bottom>
    </border>
    <border>
      <left style="thin"/>
      <right style="dotted">
        <color indexed="23"/>
      </right>
      <top style="dotted">
        <color indexed="23"/>
      </top>
      <bottom style="thin"/>
    </border>
    <border>
      <left/>
      <right style="thin"/>
      <top/>
      <bottom style="dotted">
        <color indexed="23"/>
      </bottom>
    </border>
    <border>
      <left/>
      <right style="thin"/>
      <top style="dotted">
        <color indexed="23"/>
      </top>
      <bottom style="dotted">
        <color indexed="23"/>
      </bottom>
    </border>
    <border>
      <left/>
      <right style="thin"/>
      <top style="dotted">
        <color indexed="23"/>
      </top>
      <bottom style="thin"/>
    </border>
    <border>
      <left style="thin"/>
      <right/>
      <top style="dotted">
        <color indexed="23"/>
      </top>
      <bottom style="dotted">
        <color indexed="23"/>
      </bottom>
    </border>
    <border>
      <left style="thin"/>
      <right/>
      <top style="dotted">
        <color indexed="23"/>
      </top>
      <bottom style="thin"/>
    </border>
    <border>
      <left/>
      <right style="dotted">
        <color indexed="23"/>
      </right>
      <top style="dotted">
        <color indexed="23"/>
      </top>
      <bottom style="dotted">
        <color indexed="23"/>
      </bottom>
    </border>
    <border>
      <left/>
      <right style="dotted">
        <color indexed="23"/>
      </right>
      <top style="dotted">
        <color indexed="23"/>
      </top>
      <bottom style="thin"/>
    </border>
    <border>
      <left style="dotted">
        <color indexed="23"/>
      </left>
      <right/>
      <top style="thin"/>
      <bottom style="dotted">
        <color indexed="23"/>
      </bottom>
    </border>
    <border>
      <left style="dotted">
        <color indexed="23"/>
      </left>
      <right/>
      <top style="dotted">
        <color indexed="23"/>
      </top>
      <bottom style="dotted">
        <color indexed="23"/>
      </bottom>
    </border>
    <border>
      <left style="dotted">
        <color indexed="23"/>
      </left>
      <right/>
      <top style="dotted">
        <color indexed="23"/>
      </top>
      <bottom style="thin"/>
    </border>
    <border>
      <left style="thin"/>
      <right style="dotted">
        <color indexed="23"/>
      </right>
      <top/>
      <bottom style="thin"/>
    </border>
    <border>
      <left style="dotted">
        <color indexed="23"/>
      </left>
      <right style="dotted">
        <color indexed="23"/>
      </right>
      <top>
        <color indexed="63"/>
      </top>
      <bottom style="thin"/>
    </border>
    <border>
      <left style="dotted">
        <color indexed="23"/>
      </left>
      <right style="thin"/>
      <top>
        <color indexed="63"/>
      </top>
      <bottom style="thin"/>
    </border>
    <border>
      <left style="thin"/>
      <right style="dotted">
        <color indexed="23"/>
      </right>
      <top style="dotted">
        <color indexed="23"/>
      </top>
      <bottom style="dotted"/>
    </border>
    <border>
      <left style="dotted">
        <color indexed="23"/>
      </left>
      <right style="dotted">
        <color indexed="23"/>
      </right>
      <top style="dotted">
        <color indexed="23"/>
      </top>
      <bottom style="dotted"/>
    </border>
    <border>
      <left style="dotted"/>
      <right style="dotted"/>
      <top style="dotted"/>
      <bottom style="dotted"/>
    </border>
    <border>
      <left style="dotted"/>
      <right style="thin"/>
      <top style="dotted"/>
      <bottom style="dotted"/>
    </border>
    <border>
      <left>
        <color indexed="63"/>
      </left>
      <right style="dotted"/>
      <top style="dotted"/>
      <bottom style="dotted"/>
    </border>
    <border>
      <left/>
      <right/>
      <top style="dotted">
        <color indexed="23"/>
      </top>
      <bottom style="dotted">
        <color indexed="23"/>
      </bottom>
    </border>
    <border>
      <left style="thin">
        <color indexed="10"/>
      </left>
      <right/>
      <top style="thin">
        <color indexed="10"/>
      </top>
      <bottom/>
    </border>
    <border>
      <left style="thin"/>
      <right style="dotted">
        <color indexed="23"/>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72">
    <xf numFmtId="0" fontId="0" fillId="0" borderId="0" xfId="0" applyAlignment="1">
      <alignment/>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horizontal="right" vertical="center" wrapText="1"/>
    </xf>
    <xf numFmtId="0" fontId="0" fillId="0" borderId="0" xfId="0" applyFont="1" applyBorder="1" applyAlignment="1">
      <alignment horizontal="centerContinuous" vertical="center" wrapText="1"/>
    </xf>
    <xf numFmtId="0" fontId="0" fillId="0" borderId="0" xfId="0" applyFont="1" applyBorder="1" applyAlignment="1">
      <alignment horizontal="left" vertical="center" wrapText="1"/>
    </xf>
    <xf numFmtId="0" fontId="0" fillId="33" borderId="10" xfId="0" applyFont="1" applyFill="1" applyBorder="1" applyAlignment="1" applyProtection="1">
      <alignment horizontal="left" vertical="center" wrapText="1"/>
      <protection locked="0"/>
    </xf>
    <xf numFmtId="0" fontId="0" fillId="33" borderId="11"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locked="0"/>
    </xf>
    <xf numFmtId="0" fontId="10" fillId="34" borderId="14" xfId="0" applyFont="1" applyFill="1" applyBorder="1" applyAlignment="1" applyProtection="1">
      <alignment horizontal="left" vertical="center" wrapText="1"/>
      <protection locked="0"/>
    </xf>
    <xf numFmtId="0" fontId="3" fillId="0" borderId="15" xfId="0" applyFont="1" applyFill="1" applyBorder="1" applyAlignment="1">
      <alignment horizontal="centerContinuous" vertical="center" wrapText="1"/>
    </xf>
    <xf numFmtId="0" fontId="3" fillId="0" borderId="16" xfId="0" applyFont="1" applyFill="1" applyBorder="1" applyAlignment="1">
      <alignment horizontal="centerContinuous" vertical="center" wrapText="1"/>
    </xf>
    <xf numFmtId="0" fontId="11" fillId="35" borderId="17" xfId="0" applyFont="1" applyFill="1" applyBorder="1" applyAlignment="1">
      <alignment horizontal="centerContinuous" vertical="center" wrapText="1"/>
    </xf>
    <xf numFmtId="0" fontId="11" fillId="35" borderId="18" xfId="0" applyFont="1" applyFill="1" applyBorder="1" applyAlignment="1">
      <alignment horizontal="centerContinuous" vertical="center" wrapText="1"/>
    </xf>
    <xf numFmtId="165" fontId="0" fillId="33" borderId="10" xfId="0" applyNumberFormat="1" applyFont="1" applyFill="1" applyBorder="1" applyAlignment="1" applyProtection="1">
      <alignment horizontal="left" vertical="center" wrapText="1"/>
      <protection locked="0"/>
    </xf>
    <xf numFmtId="0" fontId="0" fillId="33" borderId="19" xfId="0" applyFont="1" applyFill="1" applyBorder="1" applyAlignment="1" applyProtection="1">
      <alignment horizontal="center" vertical="center"/>
      <protection locked="0"/>
    </xf>
    <xf numFmtId="0" fontId="0" fillId="33" borderId="20" xfId="0" applyFont="1" applyFill="1" applyBorder="1" applyAlignment="1" applyProtection="1">
      <alignment horizontal="center" vertical="center"/>
      <protection locked="0"/>
    </xf>
    <xf numFmtId="0" fontId="0" fillId="33" borderId="21" xfId="0" applyFont="1" applyFill="1" applyBorder="1" applyAlignment="1" applyProtection="1">
      <alignment horizontal="center" vertical="center"/>
      <protection locked="0"/>
    </xf>
    <xf numFmtId="8" fontId="0" fillId="0" borderId="10" xfId="0" applyNumberFormat="1" applyFont="1" applyBorder="1" applyAlignment="1">
      <alignment horizontal="left" vertical="center" wrapText="1" indent="5"/>
    </xf>
    <xf numFmtId="8" fontId="3" fillId="0" borderId="10" xfId="0" applyNumberFormat="1" applyFont="1" applyBorder="1" applyAlignment="1">
      <alignment horizontal="left" vertical="center" wrapText="1" indent="5"/>
    </xf>
    <xf numFmtId="0" fontId="0" fillId="36" borderId="0" xfId="0" applyFill="1" applyAlignment="1">
      <alignment wrapText="1"/>
    </xf>
    <xf numFmtId="0" fontId="0" fillId="36" borderId="0" xfId="0" applyFill="1" applyBorder="1" applyAlignment="1">
      <alignment wrapText="1"/>
    </xf>
    <xf numFmtId="0" fontId="0" fillId="36" borderId="0" xfId="0" applyFill="1" applyBorder="1" applyAlignment="1">
      <alignment vertical="top"/>
    </xf>
    <xf numFmtId="0" fontId="0" fillId="36" borderId="0" xfId="0" applyFill="1" applyBorder="1" applyAlignment="1">
      <alignment vertical="center"/>
    </xf>
    <xf numFmtId="0" fontId="0" fillId="36" borderId="0" xfId="0" applyFill="1" applyAlignment="1">
      <alignment horizontal="center" wrapText="1"/>
    </xf>
    <xf numFmtId="0" fontId="0" fillId="36" borderId="0" xfId="0" applyFill="1" applyAlignment="1">
      <alignment/>
    </xf>
    <xf numFmtId="0" fontId="0" fillId="36" borderId="0" xfId="0" applyFill="1" applyAlignment="1">
      <alignment vertical="center"/>
    </xf>
    <xf numFmtId="49" fontId="2" fillId="36" borderId="0" xfId="0" applyNumberFormat="1" applyFont="1" applyFill="1" applyAlignment="1">
      <alignment horizontal="right" vertical="center"/>
    </xf>
    <xf numFmtId="49" fontId="0" fillId="36" borderId="0" xfId="0" applyNumberFormat="1" applyFill="1" applyAlignment="1">
      <alignment horizontal="right" vertical="center"/>
    </xf>
    <xf numFmtId="0" fontId="14" fillId="0" borderId="0" xfId="0" applyFont="1" applyFill="1" applyBorder="1" applyAlignment="1">
      <alignment horizontal="left" vertical="center"/>
    </xf>
    <xf numFmtId="0" fontId="22" fillId="0" borderId="0" xfId="0" applyFont="1" applyFill="1" applyBorder="1" applyAlignment="1">
      <alignment horizontal="left" vertical="center"/>
    </xf>
    <xf numFmtId="0" fontId="22" fillId="36" borderId="0" xfId="0" applyFont="1" applyFill="1" applyBorder="1" applyAlignment="1">
      <alignment horizontal="left" vertical="center"/>
    </xf>
    <xf numFmtId="0" fontId="4" fillId="36" borderId="0" xfId="0" applyFont="1" applyFill="1" applyBorder="1" applyAlignment="1">
      <alignment horizontal="right" vertical="center" wrapText="1"/>
    </xf>
    <xf numFmtId="0" fontId="3" fillId="36" borderId="0" xfId="0" applyFont="1" applyFill="1" applyBorder="1" applyAlignment="1">
      <alignment horizontal="right" vertical="center" wrapText="1"/>
    </xf>
    <xf numFmtId="0" fontId="0" fillId="36" borderId="0" xfId="0" applyFont="1" applyFill="1" applyBorder="1" applyAlignment="1">
      <alignment horizontal="left" vertical="center" indent="1"/>
    </xf>
    <xf numFmtId="0" fontId="16" fillId="36" borderId="0" xfId="0" applyFont="1" applyFill="1" applyBorder="1" applyAlignment="1">
      <alignment horizontal="left" vertical="center"/>
    </xf>
    <xf numFmtId="0" fontId="0" fillId="36" borderId="0" xfId="0" applyFont="1" applyFill="1" applyBorder="1" applyAlignment="1">
      <alignment horizontal="left" vertical="center" wrapText="1"/>
    </xf>
    <xf numFmtId="0" fontId="0" fillId="36" borderId="0" xfId="0" applyFont="1" applyFill="1" applyBorder="1" applyAlignment="1">
      <alignment horizontal="centerContinuous" vertical="center" wrapText="1"/>
    </xf>
    <xf numFmtId="0" fontId="0" fillId="36" borderId="0" xfId="0" applyFont="1" applyFill="1" applyBorder="1" applyAlignment="1">
      <alignment horizontal="left" vertical="center" wrapText="1" indent="5"/>
    </xf>
    <xf numFmtId="0" fontId="3" fillId="36" borderId="0" xfId="0" applyFont="1" applyFill="1" applyBorder="1" applyAlignment="1">
      <alignment horizontal="centerContinuous" vertical="center" wrapText="1"/>
    </xf>
    <xf numFmtId="0" fontId="4" fillId="36" borderId="22" xfId="0" applyFont="1" applyFill="1" applyBorder="1" applyAlignment="1">
      <alignment horizontal="right" vertical="center" wrapText="1"/>
    </xf>
    <xf numFmtId="0" fontId="14" fillId="36" borderId="0" xfId="0" applyFont="1" applyFill="1" applyBorder="1" applyAlignment="1">
      <alignment horizontal="left" vertical="center"/>
    </xf>
    <xf numFmtId="0" fontId="0" fillId="36" borderId="0" xfId="0" applyFont="1" applyFill="1" applyBorder="1" applyAlignment="1">
      <alignment horizontal="center" vertical="center" wrapText="1"/>
    </xf>
    <xf numFmtId="0" fontId="0" fillId="36" borderId="0" xfId="0" applyFont="1" applyFill="1" applyBorder="1" applyAlignment="1">
      <alignment horizontal="center" vertical="center"/>
    </xf>
    <xf numFmtId="0" fontId="14" fillId="34" borderId="23" xfId="0"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0" fillId="0" borderId="0" xfId="0" applyAlignment="1" applyProtection="1">
      <alignment/>
      <protection/>
    </xf>
    <xf numFmtId="0" fontId="0" fillId="0" borderId="0" xfId="0" applyFont="1" applyBorder="1" applyAlignment="1" applyProtection="1">
      <alignment horizontal="center" vertical="center"/>
      <protection/>
    </xf>
    <xf numFmtId="0" fontId="0" fillId="37" borderId="24" xfId="0" applyFont="1" applyFill="1" applyBorder="1" applyAlignment="1" applyProtection="1">
      <alignment horizontal="center" vertical="center"/>
      <protection/>
    </xf>
    <xf numFmtId="0" fontId="4" fillId="37" borderId="25" xfId="0" applyFont="1" applyFill="1" applyBorder="1" applyAlignment="1" applyProtection="1">
      <alignment horizontal="left" vertical="center"/>
      <protection/>
    </xf>
    <xf numFmtId="0" fontId="4" fillId="37" borderId="10" xfId="0" applyFont="1" applyFill="1" applyBorder="1" applyAlignment="1" applyProtection="1">
      <alignment horizontal="center" vertical="center"/>
      <protection/>
    </xf>
    <xf numFmtId="0" fontId="4" fillId="37" borderId="26" xfId="0" applyFont="1" applyFill="1" applyBorder="1" applyAlignment="1" applyProtection="1">
      <alignment horizontal="right" wrapText="1"/>
      <protection/>
    </xf>
    <xf numFmtId="0" fontId="4" fillId="37" borderId="15" xfId="0" applyFont="1" applyFill="1" applyBorder="1" applyAlignment="1" applyProtection="1">
      <alignment horizontal="center" vertical="center"/>
      <protection/>
    </xf>
    <xf numFmtId="0" fontId="4" fillId="37" borderId="26" xfId="0" applyFont="1" applyFill="1" applyBorder="1" applyAlignment="1" applyProtection="1">
      <alignment horizontal="center" vertical="center"/>
      <protection/>
    </xf>
    <xf numFmtId="0" fontId="13" fillId="38" borderId="0" xfId="0" applyFont="1" applyFill="1" applyBorder="1" applyAlignment="1" applyProtection="1">
      <alignment horizontal="centerContinuous" vertical="center" wrapText="1"/>
      <protection/>
    </xf>
    <xf numFmtId="0" fontId="13" fillId="38" borderId="27" xfId="0" applyFont="1" applyFill="1" applyBorder="1" applyAlignment="1" applyProtection="1">
      <alignment horizontal="centerContinuous" vertical="center" wrapText="1"/>
      <protection/>
    </xf>
    <xf numFmtId="0" fontId="12" fillId="0" borderId="15" xfId="0" applyFont="1" applyFill="1" applyBorder="1" applyAlignment="1" applyProtection="1">
      <alignment horizontal="center" vertical="center" wrapText="1"/>
      <protection/>
    </xf>
    <xf numFmtId="8" fontId="11" fillId="0" borderId="27" xfId="0" applyNumberFormat="1" applyFont="1" applyFill="1" applyBorder="1" applyAlignment="1" applyProtection="1">
      <alignment horizontal="left" vertical="center" wrapText="1"/>
      <protection/>
    </xf>
    <xf numFmtId="0" fontId="12" fillId="37" borderId="28" xfId="0" applyFont="1" applyFill="1" applyBorder="1" applyAlignment="1" applyProtection="1">
      <alignment horizontal="center" vertical="top" wrapText="1"/>
      <protection/>
    </xf>
    <xf numFmtId="0" fontId="15" fillId="37" borderId="28" xfId="0" applyFont="1" applyFill="1" applyBorder="1" applyAlignment="1" applyProtection="1">
      <alignment horizontal="right" vertical="top" wrapText="1"/>
      <protection/>
    </xf>
    <xf numFmtId="0" fontId="10" fillId="37" borderId="17" xfId="0" applyFont="1" applyFill="1" applyBorder="1" applyAlignment="1" applyProtection="1">
      <alignment horizontal="center" vertical="center" wrapText="1"/>
      <protection/>
    </xf>
    <xf numFmtId="0" fontId="10" fillId="37" borderId="29"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Continuous" vertical="center"/>
      <protection/>
    </xf>
    <xf numFmtId="0" fontId="3" fillId="37" borderId="30" xfId="0" applyFont="1" applyFill="1" applyBorder="1" applyAlignment="1" applyProtection="1">
      <alignment horizontal="centerContinuous" vertical="center"/>
      <protection/>
    </xf>
    <xf numFmtId="0" fontId="3" fillId="37" borderId="30" xfId="0" applyFont="1" applyFill="1" applyBorder="1" applyAlignment="1" applyProtection="1">
      <alignment horizontal="center" vertical="center"/>
      <protection/>
    </xf>
    <xf numFmtId="0" fontId="3" fillId="37" borderId="25" xfId="0" applyFont="1" applyFill="1" applyBorder="1" applyAlignment="1" applyProtection="1">
      <alignment horizontal="centerContinuous" vertical="center"/>
      <protection/>
    </xf>
    <xf numFmtId="0" fontId="3" fillId="37" borderId="31" xfId="0" applyFont="1" applyFill="1" applyBorder="1" applyAlignment="1" applyProtection="1">
      <alignment horizontal="centerContinuous" vertical="center"/>
      <protection/>
    </xf>
    <xf numFmtId="0" fontId="3" fillId="37" borderId="18" xfId="0" applyFont="1" applyFill="1" applyBorder="1" applyAlignment="1" applyProtection="1">
      <alignment horizontal="centerContinuous" vertical="center"/>
      <protection/>
    </xf>
    <xf numFmtId="0" fontId="0" fillId="0" borderId="13" xfId="0" applyFont="1" applyFill="1" applyBorder="1" applyAlignment="1" applyProtection="1">
      <alignment horizontal="left" vertical="center"/>
      <protection/>
    </xf>
    <xf numFmtId="8" fontId="0" fillId="0" borderId="32" xfId="0" applyNumberFormat="1" applyFont="1" applyBorder="1" applyAlignment="1" applyProtection="1">
      <alignment horizontal="center" vertical="center"/>
      <protection/>
    </xf>
    <xf numFmtId="164" fontId="0" fillId="0" borderId="32" xfId="0" applyNumberFormat="1" applyFont="1" applyFill="1" applyBorder="1" applyAlignment="1" applyProtection="1">
      <alignment horizontal="right" vertical="center"/>
      <protection/>
    </xf>
    <xf numFmtId="0" fontId="0" fillId="0" borderId="13"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8" fontId="0" fillId="0" borderId="19" xfId="0" applyNumberFormat="1" applyFont="1" applyBorder="1" applyAlignment="1" applyProtection="1">
      <alignment horizontal="center" vertical="center"/>
      <protection/>
    </xf>
    <xf numFmtId="0" fontId="0" fillId="0" borderId="11" xfId="0" applyFont="1" applyFill="1" applyBorder="1" applyAlignment="1" applyProtection="1">
      <alignment horizontal="left" vertical="center"/>
      <protection/>
    </xf>
    <xf numFmtId="0" fontId="0" fillId="0" borderId="1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2" xfId="0" applyFont="1" applyFill="1" applyBorder="1" applyAlignment="1" applyProtection="1">
      <alignment horizontal="left" vertical="center"/>
      <protection/>
    </xf>
    <xf numFmtId="8" fontId="0" fillId="0" borderId="33" xfId="0" applyNumberFormat="1" applyFont="1" applyBorder="1" applyAlignment="1" applyProtection="1">
      <alignment horizontal="center" vertical="center"/>
      <protection/>
    </xf>
    <xf numFmtId="164" fontId="0" fillId="0" borderId="33" xfId="0" applyNumberFormat="1" applyFont="1" applyFill="1" applyBorder="1" applyAlignment="1" applyProtection="1">
      <alignment horizontal="right" vertical="center"/>
      <protection/>
    </xf>
    <xf numFmtId="0" fontId="0" fillId="0" borderId="12"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34" xfId="0" applyFont="1" applyBorder="1" applyAlignment="1" applyProtection="1">
      <alignment horizontal="left" vertical="center"/>
      <protection/>
    </xf>
    <xf numFmtId="164" fontId="0" fillId="0" borderId="35" xfId="0" applyNumberFormat="1" applyFont="1" applyBorder="1" applyAlignment="1" applyProtection="1">
      <alignment horizontal="right" vertical="center"/>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11" xfId="0" applyFont="1" applyBorder="1" applyAlignment="1" applyProtection="1">
      <alignment horizontal="left" vertical="center"/>
      <protection/>
    </xf>
    <xf numFmtId="164" fontId="0" fillId="0" borderId="19" xfId="0" applyNumberFormat="1" applyFont="1" applyBorder="1" applyAlignment="1" applyProtection="1">
      <alignment horizontal="right" vertical="center"/>
      <protection/>
    </xf>
    <xf numFmtId="0" fontId="0" fillId="0" borderId="11"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12" xfId="0" applyFont="1" applyBorder="1" applyAlignment="1" applyProtection="1">
      <alignment horizontal="left" vertical="center"/>
      <protection/>
    </xf>
    <xf numFmtId="0" fontId="0" fillId="0" borderId="12"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34" xfId="0" applyFont="1" applyFill="1" applyBorder="1" applyAlignment="1" applyProtection="1">
      <alignment horizontal="left" vertical="center"/>
      <protection/>
    </xf>
    <xf numFmtId="0" fontId="0" fillId="0" borderId="36"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37" xfId="0" applyFont="1" applyFill="1" applyBorder="1" applyAlignment="1" applyProtection="1">
      <alignment horizontal="left" vertical="center"/>
      <protection/>
    </xf>
    <xf numFmtId="0" fontId="0" fillId="0" borderId="38"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20" xfId="0" applyFont="1" applyFill="1" applyBorder="1" applyAlignment="1" applyProtection="1">
      <alignment horizontal="left" vertical="center"/>
      <protection/>
    </xf>
    <xf numFmtId="8" fontId="0" fillId="0" borderId="21" xfId="0" applyNumberFormat="1" applyFont="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13" xfId="0" applyFont="1" applyBorder="1" applyAlignment="1" applyProtection="1">
      <alignment horizontal="left" vertical="center"/>
      <protection/>
    </xf>
    <xf numFmtId="0" fontId="0" fillId="0" borderId="13"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3" fillId="37" borderId="25" xfId="0" applyFont="1" applyFill="1" applyBorder="1" applyAlignment="1" applyProtection="1">
      <alignment horizontal="center" vertical="center"/>
      <protection/>
    </xf>
    <xf numFmtId="0" fontId="0" fillId="0" borderId="20" xfId="0" applyFont="1" applyBorder="1" applyAlignment="1" applyProtection="1">
      <alignment horizontal="left" vertical="center"/>
      <protection/>
    </xf>
    <xf numFmtId="0" fontId="0" fillId="0" borderId="41"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Border="1" applyAlignment="1" applyProtection="1">
      <alignment horizontal="center" vertical="center" wrapText="1"/>
      <protection/>
    </xf>
    <xf numFmtId="0" fontId="0" fillId="0" borderId="42"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0" fillId="37" borderId="30" xfId="0" applyFont="1" applyFill="1" applyBorder="1" applyAlignment="1" applyProtection="1">
      <alignment horizontal="centerContinuous" vertical="center"/>
      <protection/>
    </xf>
    <xf numFmtId="8" fontId="0" fillId="37" borderId="30" xfId="0" applyNumberFormat="1" applyFont="1" applyFill="1" applyBorder="1" applyAlignment="1" applyProtection="1">
      <alignment horizontal="centerContinuous" vertical="center"/>
      <protection/>
    </xf>
    <xf numFmtId="164" fontId="0" fillId="37" borderId="30" xfId="0" applyNumberFormat="1" applyFont="1" applyFill="1" applyBorder="1" applyAlignment="1" applyProtection="1">
      <alignment horizontal="right" vertical="center"/>
      <protection/>
    </xf>
    <xf numFmtId="164" fontId="0" fillId="37" borderId="25" xfId="0" applyNumberFormat="1" applyFont="1" applyFill="1" applyBorder="1" applyAlignment="1" applyProtection="1">
      <alignment horizontal="right" vertical="center"/>
      <protection/>
    </xf>
    <xf numFmtId="0" fontId="0" fillId="37" borderId="30"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wrapText="1"/>
      <protection/>
    </xf>
    <xf numFmtId="164" fontId="0" fillId="0" borderId="21" xfId="0" applyNumberFormat="1" applyFont="1" applyBorder="1" applyAlignment="1" applyProtection="1">
      <alignment horizontal="right" vertical="center"/>
      <protection/>
    </xf>
    <xf numFmtId="0" fontId="0" fillId="0" borderId="40"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20" xfId="0" applyFont="1" applyBorder="1" applyAlignment="1" applyProtection="1">
      <alignment horizontal="right" vertical="center"/>
      <protection/>
    </xf>
    <xf numFmtId="0" fontId="0" fillId="37" borderId="28" xfId="0" applyFont="1" applyFill="1" applyBorder="1" applyAlignment="1" applyProtection="1">
      <alignment horizontal="center" vertical="center"/>
      <protection/>
    </xf>
    <xf numFmtId="164" fontId="0" fillId="0" borderId="36" xfId="0" applyNumberFormat="1"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164" fontId="0" fillId="0" borderId="42" xfId="0" applyNumberFormat="1" applyFont="1" applyBorder="1" applyAlignment="1" applyProtection="1">
      <alignment horizontal="right" vertical="center"/>
      <protection/>
    </xf>
    <xf numFmtId="0" fontId="10" fillId="38" borderId="31" xfId="0" applyFont="1" applyFill="1" applyBorder="1" applyAlignment="1" applyProtection="1">
      <alignment horizontal="centerContinuous" vertical="center" wrapText="1"/>
      <protection/>
    </xf>
    <xf numFmtId="0" fontId="3" fillId="37" borderId="27" xfId="0" applyFont="1" applyFill="1" applyBorder="1" applyAlignment="1" applyProtection="1">
      <alignment horizontal="centerContinuous" vertical="center"/>
      <protection/>
    </xf>
    <xf numFmtId="0" fontId="0" fillId="0" borderId="13" xfId="0" applyFont="1" applyBorder="1" applyAlignment="1" applyProtection="1">
      <alignment vertical="center"/>
      <protection/>
    </xf>
    <xf numFmtId="0" fontId="0" fillId="37" borderId="22"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164" fontId="0" fillId="0" borderId="44" xfId="0" applyNumberFormat="1" applyFont="1" applyBorder="1" applyAlignment="1" applyProtection="1">
      <alignment horizontal="right" vertical="center"/>
      <protection/>
    </xf>
    <xf numFmtId="0" fontId="0" fillId="0" borderId="11" xfId="0" applyFont="1" applyBorder="1" applyAlignment="1" applyProtection="1">
      <alignment vertical="center"/>
      <protection/>
    </xf>
    <xf numFmtId="164" fontId="0" fillId="0" borderId="45" xfId="0" applyNumberFormat="1" applyFont="1" applyBorder="1" applyAlignment="1" applyProtection="1">
      <alignment horizontal="right" vertical="center"/>
      <protection/>
    </xf>
    <xf numFmtId="0" fontId="0" fillId="0" borderId="12" xfId="0" applyFont="1" applyBorder="1" applyAlignment="1" applyProtection="1">
      <alignment vertical="center"/>
      <protection/>
    </xf>
    <xf numFmtId="0" fontId="0" fillId="37" borderId="17" xfId="0" applyFont="1" applyFill="1" applyBorder="1" applyAlignment="1" applyProtection="1">
      <alignment horizontal="center" vertical="center"/>
      <protection/>
    </xf>
    <xf numFmtId="0" fontId="0" fillId="37" borderId="31" xfId="0" applyFont="1" applyFill="1" applyBorder="1" applyAlignment="1" applyProtection="1">
      <alignment horizontal="center" vertical="center"/>
      <protection/>
    </xf>
    <xf numFmtId="164" fontId="0" fillId="0" borderId="46" xfId="0" applyNumberFormat="1"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right" vertical="center"/>
      <protection/>
    </xf>
    <xf numFmtId="0" fontId="10" fillId="38" borderId="17" xfId="0" applyFont="1" applyFill="1" applyBorder="1" applyAlignment="1" applyProtection="1">
      <alignment horizontal="centerContinuous" vertical="center" wrapText="1"/>
      <protection/>
    </xf>
    <xf numFmtId="0" fontId="10" fillId="38" borderId="18" xfId="0" applyFont="1" applyFill="1" applyBorder="1" applyAlignment="1" applyProtection="1">
      <alignment horizontal="centerContinuous" vertical="center" wrapText="1"/>
      <protection/>
    </xf>
    <xf numFmtId="0" fontId="10" fillId="38" borderId="17" xfId="0" applyFont="1" applyFill="1" applyBorder="1" applyAlignment="1" applyProtection="1">
      <alignment horizontal="center" vertical="center" wrapText="1"/>
      <protection/>
    </xf>
    <xf numFmtId="0" fontId="10" fillId="38" borderId="31" xfId="0" applyFont="1" applyFill="1" applyBorder="1" applyAlignment="1" applyProtection="1">
      <alignment horizontal="center" vertical="center" wrapText="1"/>
      <protection/>
    </xf>
    <xf numFmtId="0" fontId="10" fillId="38" borderId="18" xfId="0" applyFont="1" applyFill="1" applyBorder="1" applyAlignment="1" applyProtection="1">
      <alignment horizontal="center" vertical="center" wrapText="1"/>
      <protection/>
    </xf>
    <xf numFmtId="0" fontId="0" fillId="33" borderId="35" xfId="0" applyFont="1" applyFill="1" applyBorder="1" applyAlignment="1" applyProtection="1">
      <alignment horizontal="center" vertical="center"/>
      <protection locked="0"/>
    </xf>
    <xf numFmtId="0" fontId="0" fillId="37" borderId="26" xfId="0" applyFont="1" applyFill="1" applyBorder="1" applyAlignment="1" applyProtection="1">
      <alignment horizontal="center" vertical="center"/>
      <protection/>
    </xf>
    <xf numFmtId="164" fontId="0" fillId="0" borderId="47" xfId="0" applyNumberFormat="1" applyFont="1" applyBorder="1" applyAlignment="1" applyProtection="1">
      <alignment horizontal="right" vertical="center"/>
      <protection/>
    </xf>
    <xf numFmtId="164" fontId="0" fillId="0" borderId="48" xfId="0" applyNumberFormat="1" applyFont="1" applyBorder="1" applyAlignment="1" applyProtection="1">
      <alignment horizontal="right" vertical="center"/>
      <protection/>
    </xf>
    <xf numFmtId="0" fontId="0" fillId="0" borderId="49" xfId="0" applyFont="1" applyBorder="1" applyAlignment="1" applyProtection="1">
      <alignment horizontal="center" vertical="center"/>
      <protection/>
    </xf>
    <xf numFmtId="0" fontId="0" fillId="0" borderId="50" xfId="0" applyFont="1" applyBorder="1" applyAlignment="1" applyProtection="1">
      <alignment horizontal="center" vertical="center"/>
      <protection/>
    </xf>
    <xf numFmtId="164" fontId="0" fillId="37" borderId="28" xfId="0" applyNumberFormat="1" applyFont="1" applyFill="1" applyBorder="1" applyAlignment="1" applyProtection="1">
      <alignment horizontal="right" vertical="center"/>
      <protection/>
    </xf>
    <xf numFmtId="164" fontId="0" fillId="37" borderId="29" xfId="0" applyNumberFormat="1" applyFont="1" applyFill="1" applyBorder="1" applyAlignment="1" applyProtection="1">
      <alignment horizontal="right" vertical="center"/>
      <protection/>
    </xf>
    <xf numFmtId="0" fontId="23" fillId="38" borderId="22" xfId="0" applyFont="1" applyFill="1" applyBorder="1" applyAlignment="1" applyProtection="1">
      <alignment horizontal="centerContinuous" vertical="center" wrapText="1"/>
      <protection/>
    </xf>
    <xf numFmtId="0" fontId="2" fillId="36" borderId="0" xfId="0" applyFont="1" applyFill="1" applyAlignment="1">
      <alignment wrapText="1"/>
    </xf>
    <xf numFmtId="0" fontId="0" fillId="0" borderId="51" xfId="0" applyFont="1" applyBorder="1" applyAlignment="1" applyProtection="1">
      <alignment horizontal="left" vertical="center"/>
      <protection/>
    </xf>
    <xf numFmtId="0" fontId="0" fillId="0" borderId="52" xfId="0" applyFont="1" applyBorder="1" applyAlignment="1" applyProtection="1">
      <alignment horizontal="left" vertical="center"/>
      <protection/>
    </xf>
    <xf numFmtId="0" fontId="0" fillId="0" borderId="53" xfId="0" applyFont="1" applyBorder="1" applyAlignment="1" applyProtection="1">
      <alignment horizontal="left" vertical="center"/>
      <protection/>
    </xf>
    <xf numFmtId="0" fontId="0" fillId="0" borderId="54" xfId="0" applyFont="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0" fillId="0" borderId="57" xfId="0" applyFont="1" applyBorder="1" applyAlignment="1" applyProtection="1">
      <alignment horizontal="center" vertical="center"/>
      <protection/>
    </xf>
    <xf numFmtId="0" fontId="0" fillId="0" borderId="58" xfId="0" applyFont="1" applyBorder="1" applyAlignment="1" applyProtection="1">
      <alignment horizontal="center" vertical="center"/>
      <protection/>
    </xf>
    <xf numFmtId="0" fontId="0" fillId="0" borderId="59" xfId="0" applyFont="1" applyBorder="1" applyAlignment="1" applyProtection="1">
      <alignment horizontal="center" vertical="center"/>
      <protection/>
    </xf>
    <xf numFmtId="0" fontId="0" fillId="0" borderId="60" xfId="0" applyFont="1" applyBorder="1" applyAlignment="1" applyProtection="1">
      <alignment horizontal="center" vertical="center"/>
      <protection/>
    </xf>
    <xf numFmtId="0" fontId="0" fillId="0" borderId="61" xfId="0" applyFont="1" applyBorder="1" applyAlignment="1" applyProtection="1">
      <alignment horizontal="center" vertical="center"/>
      <protection/>
    </xf>
    <xf numFmtId="0" fontId="0" fillId="0" borderId="59" xfId="0" applyFont="1" applyBorder="1" applyAlignment="1" applyProtection="1">
      <alignment horizontal="left" vertical="center"/>
      <protection/>
    </xf>
    <xf numFmtId="0" fontId="7" fillId="36" borderId="0" xfId="0" applyFont="1" applyFill="1" applyBorder="1" applyAlignment="1">
      <alignment vertical="center" wrapText="1"/>
    </xf>
    <xf numFmtId="0" fontId="3" fillId="36" borderId="0" xfId="0" applyFont="1" applyFill="1" applyBorder="1" applyAlignment="1">
      <alignment vertical="center"/>
    </xf>
    <xf numFmtId="0" fontId="0" fillId="36" borderId="0" xfId="0" applyFont="1" applyFill="1" applyAlignment="1">
      <alignment wrapText="1"/>
    </xf>
    <xf numFmtId="0" fontId="3" fillId="0" borderId="22" xfId="0" applyFont="1" applyFill="1" applyBorder="1" applyAlignment="1" applyProtection="1">
      <alignment horizontal="center" vertical="center" textRotation="90"/>
      <protection/>
    </xf>
    <xf numFmtId="0" fontId="0" fillId="0" borderId="55" xfId="0" applyFont="1" applyFill="1" applyBorder="1" applyAlignment="1" applyProtection="1">
      <alignment horizontal="left" vertical="center"/>
      <protection/>
    </xf>
    <xf numFmtId="0" fontId="0" fillId="0" borderId="47" xfId="0" applyFont="1" applyBorder="1" applyAlignment="1" applyProtection="1">
      <alignment horizontal="left" vertical="center"/>
      <protection/>
    </xf>
    <xf numFmtId="0" fontId="0" fillId="0" borderId="62" xfId="0" applyFont="1" applyBorder="1" applyAlignment="1" applyProtection="1">
      <alignment horizontal="left" vertical="center"/>
      <protection/>
    </xf>
    <xf numFmtId="0" fontId="0" fillId="0" borderId="45" xfId="0" applyFont="1" applyBorder="1" applyAlignment="1" applyProtection="1">
      <alignment horizontal="left" vertical="center"/>
      <protection/>
    </xf>
    <xf numFmtId="0" fontId="0" fillId="33" borderId="46" xfId="0" applyFont="1" applyFill="1" applyBorder="1" applyAlignment="1" applyProtection="1">
      <alignment horizontal="center" vertical="center"/>
      <protection locked="0"/>
    </xf>
    <xf numFmtId="0" fontId="26" fillId="34" borderId="63" xfId="0" applyFont="1" applyFill="1" applyBorder="1" applyAlignment="1" applyProtection="1">
      <alignment horizontal="left" vertical="center"/>
      <protection/>
    </xf>
    <xf numFmtId="0" fontId="0" fillId="0" borderId="37" xfId="0" applyFont="1" applyBorder="1" applyAlignment="1" applyProtection="1">
      <alignment horizontal="left" vertical="center"/>
      <protection/>
    </xf>
    <xf numFmtId="0" fontId="0" fillId="33" borderId="34" xfId="0" applyFont="1" applyFill="1" applyBorder="1" applyAlignment="1" applyProtection="1">
      <alignment horizontal="center" vertical="center"/>
      <protection locked="0"/>
    </xf>
    <xf numFmtId="8" fontId="0" fillId="0" borderId="35" xfId="0" applyNumberFormat="1" applyFont="1" applyBorder="1" applyAlignment="1" applyProtection="1">
      <alignment horizontal="center" vertical="center"/>
      <protection/>
    </xf>
    <xf numFmtId="164" fontId="0" fillId="0" borderId="35" xfId="0" applyNumberFormat="1" applyFont="1" applyFill="1" applyBorder="1" applyAlignment="1" applyProtection="1">
      <alignment horizontal="right" vertical="center"/>
      <protection/>
    </xf>
    <xf numFmtId="0" fontId="0" fillId="33" borderId="55" xfId="0" applyFont="1" applyFill="1" applyBorder="1" applyAlignment="1" applyProtection="1">
      <alignment horizontal="center" vertical="center"/>
      <protection locked="0"/>
    </xf>
    <xf numFmtId="8" fontId="0" fillId="0" borderId="56" xfId="0" applyNumberFormat="1" applyFont="1" applyBorder="1" applyAlignment="1" applyProtection="1">
      <alignment horizontal="center" vertical="center"/>
      <protection/>
    </xf>
    <xf numFmtId="164" fontId="0" fillId="0" borderId="56" xfId="0" applyNumberFormat="1" applyFont="1" applyFill="1" applyBorder="1" applyAlignment="1" applyProtection="1">
      <alignment horizontal="right" vertical="center"/>
      <protection/>
    </xf>
    <xf numFmtId="0" fontId="8" fillId="36" borderId="0" xfId="0" applyFont="1" applyFill="1" applyBorder="1" applyAlignment="1">
      <alignment horizontal="left" vertical="top"/>
    </xf>
    <xf numFmtId="0" fontId="0" fillId="36" borderId="0" xfId="0" applyFill="1" applyBorder="1" applyAlignment="1">
      <alignment horizontal="left" vertical="top"/>
    </xf>
    <xf numFmtId="0" fontId="0" fillId="36" borderId="0" xfId="0" applyFont="1" applyFill="1" applyBorder="1" applyAlignment="1">
      <alignment horizontal="center"/>
    </xf>
    <xf numFmtId="0" fontId="0" fillId="36" borderId="0" xfId="0" applyFill="1" applyBorder="1" applyAlignment="1">
      <alignment horizontal="center"/>
    </xf>
    <xf numFmtId="17" fontId="3" fillId="36" borderId="0" xfId="0" applyNumberFormat="1" applyFont="1" applyFill="1" applyBorder="1" applyAlignment="1">
      <alignment horizontal="center" vertical="center" textRotation="45" wrapText="1"/>
    </xf>
    <xf numFmtId="0" fontId="0" fillId="36" borderId="0" xfId="0" applyFill="1" applyBorder="1" applyAlignment="1">
      <alignment horizontal="center" vertical="center"/>
    </xf>
    <xf numFmtId="0" fontId="0" fillId="36" borderId="0" xfId="0" applyFont="1" applyFill="1" applyAlignment="1">
      <alignment horizontal="center" wrapText="1"/>
    </xf>
    <xf numFmtId="0" fontId="0" fillId="36" borderId="0" xfId="0" applyFill="1" applyAlignment="1">
      <alignment horizontal="center" wrapText="1"/>
    </xf>
    <xf numFmtId="0" fontId="0" fillId="36" borderId="0" xfId="0" applyFill="1" applyBorder="1" applyAlignment="1">
      <alignment horizontal="center" vertical="center" wrapText="1"/>
    </xf>
    <xf numFmtId="0" fontId="3" fillId="36" borderId="0" xfId="0" applyFont="1" applyFill="1" applyBorder="1" applyAlignment="1">
      <alignment horizontal="center" vertical="center"/>
    </xf>
    <xf numFmtId="0" fontId="0" fillId="36" borderId="0" xfId="0" applyFont="1" applyFill="1" applyBorder="1" applyAlignment="1">
      <alignment horizontal="center" vertical="center" wrapText="1"/>
    </xf>
    <xf numFmtId="0" fontId="25" fillId="34" borderId="0" xfId="0" applyFont="1" applyFill="1" applyBorder="1" applyAlignment="1">
      <alignment horizontal="center" vertical="center"/>
    </xf>
    <xf numFmtId="0" fontId="9" fillId="36" borderId="0" xfId="0" applyFont="1" applyFill="1" applyBorder="1" applyAlignment="1">
      <alignment horizontal="center"/>
    </xf>
    <xf numFmtId="0" fontId="0" fillId="36" borderId="0" xfId="0" applyFill="1" applyBorder="1" applyAlignment="1">
      <alignment horizontal="right" vertical="center"/>
    </xf>
    <xf numFmtId="0" fontId="8" fillId="36" borderId="0" xfId="0" applyFont="1" applyFill="1" applyBorder="1" applyAlignment="1">
      <alignment horizontal="right" vertical="center" wrapText="1"/>
    </xf>
    <xf numFmtId="0" fontId="0" fillId="36" borderId="0" xfId="0" applyFill="1" applyBorder="1" applyAlignment="1">
      <alignment horizontal="right" vertical="center" wrapText="1"/>
    </xf>
    <xf numFmtId="0" fontId="7" fillId="36" borderId="0" xfId="0" applyFont="1" applyFill="1" applyBorder="1" applyAlignment="1">
      <alignment horizontal="right" vertical="center" wrapText="1"/>
    </xf>
    <xf numFmtId="0" fontId="0" fillId="36" borderId="0" xfId="0" applyFont="1" applyFill="1" applyAlignment="1">
      <alignment horizontal="right" wrapText="1"/>
    </xf>
    <xf numFmtId="0" fontId="3" fillId="36"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19" fillId="34" borderId="0" xfId="0" applyFont="1" applyFill="1" applyBorder="1" applyAlignment="1">
      <alignment horizontal="center" vertical="center" wrapText="1"/>
    </xf>
    <xf numFmtId="0" fontId="0" fillId="36" borderId="0" xfId="0" applyFont="1" applyFill="1" applyBorder="1" applyAlignment="1">
      <alignment horizontal="center" vertical="top" wrapText="1"/>
    </xf>
    <xf numFmtId="0" fontId="0" fillId="36" borderId="0" xfId="0" applyFont="1" applyFill="1" applyBorder="1" applyAlignment="1">
      <alignment horizontal="center" vertical="top"/>
    </xf>
    <xf numFmtId="0" fontId="0" fillId="36" borderId="0" xfId="0" applyFill="1" applyBorder="1" applyAlignment="1">
      <alignment horizontal="center" vertical="top"/>
    </xf>
    <xf numFmtId="0" fontId="21" fillId="39" borderId="0" xfId="0" applyFont="1" applyFill="1" applyBorder="1" applyAlignment="1">
      <alignment horizontal="center" vertical="center"/>
    </xf>
    <xf numFmtId="0" fontId="21" fillId="0" borderId="0" xfId="0" applyFont="1" applyFill="1" applyBorder="1" applyAlignment="1">
      <alignment horizontal="center" vertical="top"/>
    </xf>
    <xf numFmtId="0" fontId="8" fillId="36" borderId="0" xfId="0" applyFont="1" applyFill="1" applyBorder="1" applyAlignment="1">
      <alignment horizontal="center" vertical="top"/>
    </xf>
    <xf numFmtId="0" fontId="24" fillId="36" borderId="0" xfId="0" applyFont="1" applyFill="1" applyBorder="1" applyAlignment="1">
      <alignment horizontal="center" vertical="top" wrapText="1"/>
    </xf>
    <xf numFmtId="0" fontId="24" fillId="36" borderId="0" xfId="0" applyFont="1" applyFill="1" applyBorder="1" applyAlignment="1">
      <alignment horizontal="center" vertical="top"/>
    </xf>
    <xf numFmtId="0" fontId="20" fillId="34" borderId="0" xfId="0" applyFont="1" applyFill="1" applyBorder="1" applyAlignment="1">
      <alignment horizontal="center" vertical="center"/>
    </xf>
    <xf numFmtId="0" fontId="2" fillId="36" borderId="0" xfId="0" applyFont="1" applyFill="1" applyAlignment="1">
      <alignment horizontal="left" vertical="center"/>
    </xf>
    <xf numFmtId="0" fontId="2" fillId="36" borderId="0" xfId="0" applyFont="1" applyFill="1" applyBorder="1" applyAlignment="1">
      <alignment horizontal="left" vertical="center"/>
    </xf>
    <xf numFmtId="0" fontId="6" fillId="36" borderId="0" xfId="0" applyFont="1" applyFill="1" applyAlignment="1">
      <alignment horizontal="left" vertical="center"/>
    </xf>
    <xf numFmtId="0" fontId="2" fillId="36" borderId="0" xfId="0" applyFont="1" applyFill="1" applyBorder="1" applyAlignment="1">
      <alignment horizontal="center" vertical="center"/>
    </xf>
    <xf numFmtId="0" fontId="4" fillId="36" borderId="0" xfId="0" applyFont="1" applyFill="1" applyBorder="1" applyAlignment="1">
      <alignment horizontal="left" vertical="center"/>
    </xf>
    <xf numFmtId="0" fontId="0" fillId="36" borderId="0" xfId="0" applyFill="1" applyAlignment="1">
      <alignment horizontal="center" vertical="center"/>
    </xf>
    <xf numFmtId="0" fontId="31" fillId="34" borderId="0" xfId="0" applyFont="1" applyFill="1" applyBorder="1" applyAlignment="1">
      <alignment horizontal="center" vertical="center"/>
    </xf>
    <xf numFmtId="0" fontId="4" fillId="36" borderId="0" xfId="0" applyFont="1" applyFill="1" applyBorder="1" applyAlignment="1">
      <alignment horizontal="right" vertical="center" wrapText="1"/>
    </xf>
    <xf numFmtId="0" fontId="2" fillId="36" borderId="0" xfId="0" applyFont="1" applyFill="1" applyBorder="1" applyAlignment="1">
      <alignment horizontal="right" vertical="center" wrapText="1"/>
    </xf>
    <xf numFmtId="0" fontId="3" fillId="36" borderId="0" xfId="0" applyFont="1" applyFill="1" applyBorder="1" applyAlignment="1">
      <alignment horizontal="left" vertical="center"/>
    </xf>
    <xf numFmtId="0" fontId="7" fillId="36" borderId="0" xfId="0" applyFont="1" applyFill="1" applyAlignment="1">
      <alignment horizontal="right" wrapText="1"/>
    </xf>
    <xf numFmtId="0" fontId="27" fillId="34" borderId="24" xfId="0" applyFont="1" applyFill="1" applyBorder="1" applyAlignment="1">
      <alignment horizontal="left" vertical="center"/>
    </xf>
    <xf numFmtId="0" fontId="14" fillId="34" borderId="25" xfId="0" applyFont="1" applyFill="1" applyBorder="1" applyAlignment="1">
      <alignment horizontal="left" vertical="center"/>
    </xf>
    <xf numFmtId="164" fontId="2" fillId="0" borderId="26" xfId="0" applyNumberFormat="1" applyFont="1" applyBorder="1" applyAlignment="1" applyProtection="1">
      <alignment horizontal="center" vertical="center" textRotation="90" wrapText="1"/>
      <protection/>
    </xf>
    <xf numFmtId="164" fontId="2" fillId="0" borderId="28" xfId="0" applyNumberFormat="1" applyFont="1" applyBorder="1" applyAlignment="1" applyProtection="1">
      <alignment horizontal="center" vertical="center" textRotation="90" wrapText="1"/>
      <protection/>
    </xf>
    <xf numFmtId="164" fontId="2" fillId="0" borderId="29" xfId="0" applyNumberFormat="1" applyFont="1" applyBorder="1" applyAlignment="1" applyProtection="1">
      <alignment horizontal="center" vertical="center" textRotation="90" wrapText="1"/>
      <protection/>
    </xf>
    <xf numFmtId="0" fontId="3" fillId="0" borderId="38" xfId="0" applyFont="1" applyFill="1" applyBorder="1" applyAlignment="1" applyProtection="1">
      <alignment horizontal="center" vertical="center" textRotation="90" wrapText="1"/>
      <protection/>
    </xf>
    <xf numFmtId="0" fontId="3" fillId="0" borderId="54" xfId="0" applyFont="1" applyFill="1" applyBorder="1" applyAlignment="1" applyProtection="1">
      <alignment horizontal="center" vertical="center" textRotation="90" wrapText="1"/>
      <protection/>
    </xf>
    <xf numFmtId="0" fontId="3" fillId="0" borderId="15"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64" xfId="0" applyFont="1" applyFill="1" applyBorder="1" applyAlignment="1" applyProtection="1">
      <alignment horizontal="center" vertical="center" textRotation="90"/>
      <protection/>
    </xf>
    <xf numFmtId="0" fontId="3" fillId="0" borderId="38" xfId="0" applyFont="1" applyFill="1" applyBorder="1" applyAlignment="1" applyProtection="1">
      <alignment horizontal="center" vertical="center" textRotation="90"/>
      <protection/>
    </xf>
    <xf numFmtId="0" fontId="3" fillId="0" borderId="54" xfId="0" applyFont="1" applyFill="1" applyBorder="1" applyAlignment="1" applyProtection="1">
      <alignment horizontal="center" vertical="center" textRotation="90"/>
      <protection/>
    </xf>
    <xf numFmtId="0" fontId="3" fillId="0" borderId="64" xfId="0" applyFont="1" applyFill="1" applyBorder="1" applyAlignment="1" applyProtection="1">
      <alignment horizontal="center" vertical="center" textRotation="90" wrapText="1"/>
      <protection/>
    </xf>
    <xf numFmtId="0" fontId="0" fillId="0" borderId="36" xfId="0" applyFont="1" applyBorder="1" applyAlignment="1" applyProtection="1">
      <alignment horizontal="center" vertical="center" textRotation="90" wrapText="1"/>
      <protection/>
    </xf>
    <xf numFmtId="0" fontId="0" fillId="0" borderId="42" xfId="0" applyFont="1" applyBorder="1" applyAlignment="1" applyProtection="1">
      <alignment horizontal="center" vertical="center" textRotation="90" wrapText="1"/>
      <protection/>
    </xf>
    <xf numFmtId="0" fontId="0" fillId="0" borderId="40"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3" fillId="0" borderId="36" xfId="0" applyFont="1" applyFill="1" applyBorder="1" applyAlignment="1" applyProtection="1">
      <alignment horizontal="center" vertical="center" textRotation="90" wrapText="1"/>
      <protection/>
    </xf>
    <xf numFmtId="0" fontId="3" fillId="0" borderId="42" xfId="0" applyFont="1" applyFill="1" applyBorder="1" applyAlignment="1" applyProtection="1">
      <alignment horizontal="center" vertical="center" textRotation="90" wrapText="1"/>
      <protection/>
    </xf>
    <xf numFmtId="0" fontId="3" fillId="0" borderId="40" xfId="0" applyFont="1" applyFill="1" applyBorder="1" applyAlignment="1" applyProtection="1">
      <alignment horizontal="center" vertical="center" textRotation="90" wrapText="1"/>
      <protection/>
    </xf>
    <xf numFmtId="0" fontId="3" fillId="0" borderId="48" xfId="0" applyFont="1" applyFill="1" applyBorder="1" applyAlignment="1" applyProtection="1">
      <alignment horizontal="center" vertical="center" textRotation="90" wrapText="1"/>
      <protection/>
    </xf>
    <xf numFmtId="0" fontId="3" fillId="0" borderId="22" xfId="0" applyFont="1" applyFill="1" applyBorder="1" applyAlignment="1" applyProtection="1">
      <alignment horizontal="center" vertical="center" textRotation="90"/>
      <protection/>
    </xf>
    <xf numFmtId="0" fontId="0" fillId="0" borderId="64" xfId="0" applyFont="1" applyBorder="1" applyAlignment="1" applyProtection="1">
      <alignment horizontal="center" vertical="center" textRotation="90"/>
      <protection/>
    </xf>
    <xf numFmtId="0" fontId="0" fillId="0" borderId="38" xfId="0" applyFont="1" applyBorder="1" applyAlignment="1" applyProtection="1">
      <alignment horizontal="center" vertical="center" textRotation="90"/>
      <protection/>
    </xf>
    <xf numFmtId="0" fontId="0" fillId="0" borderId="54" xfId="0" applyFont="1" applyBorder="1" applyAlignment="1" applyProtection="1">
      <alignment horizontal="center" vertical="center" textRotation="90"/>
      <protection/>
    </xf>
    <xf numFmtId="0" fontId="0" fillId="0" borderId="38" xfId="0" applyFont="1" applyBorder="1" applyAlignment="1">
      <alignment horizontal="center" vertical="center"/>
    </xf>
    <xf numFmtId="0" fontId="0" fillId="0" borderId="54" xfId="0" applyFont="1" applyBorder="1" applyAlignment="1">
      <alignment horizontal="center" vertical="center"/>
    </xf>
    <xf numFmtId="0" fontId="12" fillId="36" borderId="31" xfId="0" applyFont="1" applyFill="1" applyBorder="1" applyAlignment="1" applyProtection="1">
      <alignment horizontal="right" vertical="center" wrapText="1"/>
      <protection/>
    </xf>
    <xf numFmtId="0" fontId="0" fillId="0" borderId="41" xfId="0" applyFont="1" applyFill="1" applyBorder="1" applyAlignment="1" applyProtection="1">
      <alignment horizontal="center" vertical="center" textRotation="90" wrapText="1"/>
      <protection/>
    </xf>
    <xf numFmtId="0" fontId="0" fillId="0" borderId="42" xfId="0" applyFont="1" applyFill="1" applyBorder="1" applyAlignment="1" applyProtection="1">
      <alignment horizontal="center" vertical="center" textRotation="90"/>
      <protection/>
    </xf>
    <xf numFmtId="0" fontId="0" fillId="0" borderId="43" xfId="0" applyFont="1" applyFill="1" applyBorder="1" applyAlignment="1" applyProtection="1">
      <alignment horizontal="center" vertical="center" textRotation="90"/>
      <protection/>
    </xf>
    <xf numFmtId="0" fontId="0" fillId="0" borderId="42" xfId="0" applyFont="1" applyBorder="1" applyAlignment="1" applyProtection="1">
      <alignment horizontal="center" vertical="center" textRotation="90"/>
      <protection/>
    </xf>
    <xf numFmtId="0" fontId="0" fillId="0" borderId="43" xfId="0" applyFont="1" applyBorder="1" applyAlignment="1" applyProtection="1">
      <alignment horizontal="center" vertical="center" textRotation="90"/>
      <protection/>
    </xf>
    <xf numFmtId="0" fontId="0" fillId="0" borderId="41" xfId="0" applyFont="1" applyBorder="1" applyAlignment="1" applyProtection="1">
      <alignment horizontal="center" vertical="center" textRotation="90" wrapText="1"/>
      <protection/>
    </xf>
    <xf numFmtId="0" fontId="0" fillId="0" borderId="43" xfId="0" applyFont="1" applyBorder="1" applyAlignment="1" applyProtection="1">
      <alignment horizontal="center" vertical="center" textRotation="90"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ont>
        <b val="0"/>
        <i val="0"/>
        <color indexed="8"/>
      </font>
      <fill>
        <patternFill patternType="none">
          <bgColor indexed="65"/>
        </patternFill>
      </fill>
    </dxf>
    <dxf>
      <font>
        <color indexed="8"/>
      </font>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lank%20Form%20Dat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rder"/>
      <sheetName val="Customer name"/>
      <sheetName val="Sheet1"/>
    </sheetNames>
    <sheetDataSet>
      <sheetData sheetId="0">
        <row r="2">
          <cell r="E2" t="str">
            <v> </v>
          </cell>
          <cell r="F2" t="str">
            <v> </v>
          </cell>
          <cell r="G2" t="str">
            <v> </v>
          </cell>
          <cell r="H2" t="str">
            <v> </v>
          </cell>
        </row>
        <row r="3">
          <cell r="E3" t="str">
            <v>ASHT</v>
          </cell>
          <cell r="F3" t="str">
            <v>Ashtray (4")</v>
          </cell>
          <cell r="G3">
            <v>0.2</v>
          </cell>
          <cell r="H3">
            <v>3.64</v>
          </cell>
        </row>
        <row r="4">
          <cell r="E4" t="str">
            <v>..</v>
          </cell>
          <cell r="F4" t="str">
            <v>Suggestions you may need</v>
          </cell>
          <cell r="G4" t="str">
            <v> </v>
          </cell>
          <cell r="H4" t="str">
            <v> </v>
          </cell>
        </row>
        <row r="5">
          <cell r="E5" t="str">
            <v>_</v>
          </cell>
          <cell r="F5" t="str">
            <v>Losses &amp; Breakages</v>
          </cell>
          <cell r="G5" t="str">
            <v> </v>
          </cell>
          <cell r="H5" t="str">
            <v> </v>
          </cell>
        </row>
        <row r="6">
          <cell r="E6" t="str">
            <v>BAL</v>
          </cell>
          <cell r="F6" t="str">
            <v>Balance Brought Forward</v>
          </cell>
          <cell r="G6">
            <v>0</v>
          </cell>
          <cell r="H6">
            <v>0</v>
          </cell>
        </row>
        <row r="7">
          <cell r="E7" t="str">
            <v>BANQR</v>
          </cell>
          <cell r="F7" t="str">
            <v>White Banqueting Roll (25m) SALE</v>
          </cell>
          <cell r="G7">
            <v>11</v>
          </cell>
          <cell r="H7" t="str">
            <v>SALE</v>
          </cell>
        </row>
        <row r="8">
          <cell r="E8" t="str">
            <v>BBASK</v>
          </cell>
          <cell r="F8" t="str">
            <v>Bread Basket</v>
          </cell>
          <cell r="G8">
            <v>0.22</v>
          </cell>
          <cell r="H8">
            <v>2.63</v>
          </cell>
        </row>
        <row r="9">
          <cell r="E9" t="str">
            <v>BBASKL</v>
          </cell>
          <cell r="F9" t="str">
            <v>Large Bread Basket</v>
          </cell>
          <cell r="G9">
            <v>0.23</v>
          </cell>
          <cell r="H9">
            <v>2.63</v>
          </cell>
        </row>
        <row r="10">
          <cell r="E10" t="str">
            <v>BBASKV</v>
          </cell>
          <cell r="F10" t="str">
            <v>Very Large Bread Basket</v>
          </cell>
          <cell r="G10">
            <v>0.24</v>
          </cell>
          <cell r="H10">
            <v>3.3</v>
          </cell>
        </row>
        <row r="11">
          <cell r="E11" t="str">
            <v>BCHAIR</v>
          </cell>
          <cell r="F11" t="str">
            <v>Banqueting Chair</v>
          </cell>
          <cell r="G11">
            <v>4.5</v>
          </cell>
          <cell r="H11" t="str">
            <v>poa</v>
          </cell>
        </row>
        <row r="12">
          <cell r="E12" t="str">
            <v>BDISH</v>
          </cell>
          <cell r="F12" t="str">
            <v>Salt and Pepper dish</v>
          </cell>
          <cell r="G12">
            <v>0.14</v>
          </cell>
          <cell r="H12">
            <v>1.65</v>
          </cell>
        </row>
        <row r="13">
          <cell r="E13" t="str">
            <v>BG6</v>
          </cell>
          <cell r="F13" t="str">
            <v>Barmaster Goblet (6.4oz)</v>
          </cell>
          <cell r="G13">
            <v>0.22</v>
          </cell>
          <cell r="H13">
            <v>2.06</v>
          </cell>
        </row>
        <row r="14">
          <cell r="E14" t="str">
            <v>BICC</v>
          </cell>
          <cell r="F14" t="str">
            <v>Espresso Coff Cup &amp; Sauc Bianco</v>
          </cell>
          <cell r="G14">
            <v>0.28</v>
          </cell>
          <cell r="H14">
            <v>6.77</v>
          </cell>
        </row>
        <row r="15">
          <cell r="E15" t="str">
            <v>BICJ</v>
          </cell>
          <cell r="F15" t="str">
            <v>Cream Jug (1/2 pt) Bianco</v>
          </cell>
          <cell r="G15">
            <v>0.61</v>
          </cell>
          <cell r="H15">
            <v>10.25</v>
          </cell>
        </row>
        <row r="16">
          <cell r="E16" t="str">
            <v>BIDB</v>
          </cell>
          <cell r="F16" t="str">
            <v>Dessert/Soup Bowl 7" Bianco</v>
          </cell>
          <cell r="G16">
            <v>0.28</v>
          </cell>
          <cell r="H16">
            <v>5.71</v>
          </cell>
        </row>
        <row r="17">
          <cell r="E17" t="str">
            <v>BIFB</v>
          </cell>
          <cell r="F17" t="str">
            <v>Dessert bowl 6" Bianco</v>
          </cell>
          <cell r="G17">
            <v>0.28</v>
          </cell>
          <cell r="H17">
            <v>5.71</v>
          </cell>
        </row>
        <row r="18">
          <cell r="E18" t="str">
            <v>BIFB5</v>
          </cell>
          <cell r="F18" t="str">
            <v>Butter dish/Small bowl Bianco</v>
          </cell>
          <cell r="G18">
            <v>0.28</v>
          </cell>
          <cell r="H18">
            <v>4.67</v>
          </cell>
        </row>
        <row r="19">
          <cell r="E19" t="str">
            <v>BIP10</v>
          </cell>
          <cell r="F19" t="str">
            <v>Dinner Plate 10" Bianco</v>
          </cell>
          <cell r="G19">
            <v>0.28</v>
          </cell>
          <cell r="H19">
            <v>7.92</v>
          </cell>
        </row>
        <row r="20">
          <cell r="E20" t="str">
            <v>BIP12</v>
          </cell>
          <cell r="F20" t="str">
            <v>Large Dinner Plate 12" Bianco</v>
          </cell>
          <cell r="G20">
            <v>0.28</v>
          </cell>
          <cell r="H20">
            <v>12.4</v>
          </cell>
        </row>
        <row r="21">
          <cell r="E21" t="str">
            <v>BIP6</v>
          </cell>
          <cell r="F21" t="str">
            <v>Side/Cake Plate 6" Bianco</v>
          </cell>
          <cell r="G21">
            <v>0.28</v>
          </cell>
          <cell r="H21">
            <v>4.78</v>
          </cell>
        </row>
        <row r="22">
          <cell r="E22" t="str">
            <v>BIP8</v>
          </cell>
          <cell r="F22" t="str">
            <v>Starter/Dessert Plate 8" Bianco</v>
          </cell>
          <cell r="G22">
            <v>0.28</v>
          </cell>
          <cell r="H22">
            <v>6.91</v>
          </cell>
        </row>
        <row r="23">
          <cell r="E23" t="str">
            <v>BISAUC</v>
          </cell>
          <cell r="F23" t="str">
            <v>Saucer Bianco</v>
          </cell>
          <cell r="G23">
            <v>0.18</v>
          </cell>
          <cell r="H23">
            <v>4.78</v>
          </cell>
        </row>
        <row r="24">
          <cell r="E24" t="str">
            <v>BISUG</v>
          </cell>
          <cell r="F24" t="str">
            <v>Sugar Bowl Bianco</v>
          </cell>
          <cell r="G24">
            <v>0.39</v>
          </cell>
          <cell r="H24">
            <v>5.56</v>
          </cell>
        </row>
        <row r="25">
          <cell r="E25" t="str">
            <v>BITC</v>
          </cell>
          <cell r="F25" t="str">
            <v>Tea/Coffee Cup 8oz Bianco</v>
          </cell>
          <cell r="G25">
            <v>0.24</v>
          </cell>
          <cell r="H25">
            <v>5.96</v>
          </cell>
        </row>
        <row r="26">
          <cell r="E26" t="str">
            <v>BITPOT</v>
          </cell>
          <cell r="F26" t="str">
            <v>Tea Pot (30oz) Bianco</v>
          </cell>
          <cell r="G26">
            <v>2.52</v>
          </cell>
          <cell r="H26">
            <v>26.79</v>
          </cell>
        </row>
        <row r="27">
          <cell r="E27" t="str">
            <v>BK</v>
          </cell>
          <cell r="F27" t="str">
            <v>Bread Knife</v>
          </cell>
          <cell r="G27">
            <v>1.65</v>
          </cell>
          <cell r="H27">
            <v>25.84</v>
          </cell>
        </row>
        <row r="28">
          <cell r="E28" t="str">
            <v>BM HP</v>
          </cell>
          <cell r="F28" t="str">
            <v>1/2pt Beer Mug</v>
          </cell>
          <cell r="G28">
            <v>0.22</v>
          </cell>
          <cell r="H28">
            <v>1.25</v>
          </cell>
        </row>
        <row r="29">
          <cell r="E29" t="str">
            <v>BM PT</v>
          </cell>
          <cell r="F29" t="str">
            <v>1pt Beer Mug</v>
          </cell>
          <cell r="G29">
            <v>0.22</v>
          </cell>
          <cell r="H29">
            <v>1.76</v>
          </cell>
        </row>
        <row r="30">
          <cell r="E30" t="str">
            <v>BOIL2</v>
          </cell>
          <cell r="F30" t="str">
            <v>Water Boiler 2gal Elec 50 cup</v>
          </cell>
          <cell r="G30">
            <v>10</v>
          </cell>
          <cell r="H30">
            <v>100</v>
          </cell>
        </row>
        <row r="31">
          <cell r="E31" t="str">
            <v>BOIL3</v>
          </cell>
          <cell r="F31" t="str">
            <v>Water Boiler 3gal Elec 100 cup</v>
          </cell>
          <cell r="G31">
            <v>15</v>
          </cell>
          <cell r="H31">
            <v>250</v>
          </cell>
        </row>
        <row r="32">
          <cell r="E32" t="str">
            <v>BOIL6</v>
          </cell>
          <cell r="F32" t="str">
            <v>Water Boiler 6gal Elec 200 cup</v>
          </cell>
          <cell r="G32">
            <v>20</v>
          </cell>
          <cell r="H32">
            <v>250</v>
          </cell>
        </row>
        <row r="33">
          <cell r="E33" t="str">
            <v>BRANDY</v>
          </cell>
          <cell r="F33" t="str">
            <v>Brandy Balloon 175ml</v>
          </cell>
          <cell r="G33">
            <v>0.22</v>
          </cell>
          <cell r="H33">
            <v>2.86</v>
          </cell>
        </row>
        <row r="34">
          <cell r="E34" t="str">
            <v>C HANG</v>
          </cell>
          <cell r="F34" t="str">
            <v>Coat Hangers</v>
          </cell>
          <cell r="G34">
            <v>0.14</v>
          </cell>
          <cell r="H34">
            <v>1.41</v>
          </cell>
        </row>
        <row r="35">
          <cell r="E35" t="str">
            <v>C RAIL</v>
          </cell>
          <cell r="F35" t="str">
            <v>Coat Rail</v>
          </cell>
          <cell r="G35">
            <v>18.7</v>
          </cell>
          <cell r="H35">
            <v>62.4</v>
          </cell>
        </row>
        <row r="36">
          <cell r="E36" t="str">
            <v>CAFT</v>
          </cell>
          <cell r="F36" t="str">
            <v>Cafetiere (12 cup)</v>
          </cell>
          <cell r="G36">
            <v>3</v>
          </cell>
          <cell r="H36">
            <v>38</v>
          </cell>
        </row>
        <row r="37">
          <cell r="E37" t="str">
            <v>CAFTS</v>
          </cell>
          <cell r="F37" t="str">
            <v>Cafetiere (8 Cup)</v>
          </cell>
          <cell r="G37">
            <v>2.78</v>
          </cell>
          <cell r="H37">
            <v>25.6</v>
          </cell>
        </row>
        <row r="38">
          <cell r="E38" t="str">
            <v>CAKE 3</v>
          </cell>
          <cell r="F38" t="str">
            <v>3 Tier Small Cake Stand</v>
          </cell>
          <cell r="G38">
            <v>6</v>
          </cell>
          <cell r="H38">
            <v>40</v>
          </cell>
        </row>
        <row r="39">
          <cell r="E39" t="str">
            <v>CAKE P</v>
          </cell>
          <cell r="F39" t="str">
            <v>Wedding Cake Stand Square (14")</v>
          </cell>
          <cell r="G39">
            <v>2.5</v>
          </cell>
          <cell r="H39">
            <v>26.4</v>
          </cell>
        </row>
        <row r="40">
          <cell r="E40" t="str">
            <v>CAKE R</v>
          </cell>
          <cell r="F40" t="str">
            <v>Wedding Cake Stand Round (16")</v>
          </cell>
          <cell r="G40">
            <v>21.98</v>
          </cell>
          <cell r="H40">
            <v>264</v>
          </cell>
        </row>
        <row r="41">
          <cell r="E41" t="str">
            <v>CAKE SQ</v>
          </cell>
          <cell r="F41" t="str">
            <v>Wedding Cake Stand Square (14")</v>
          </cell>
          <cell r="G41">
            <v>21.98</v>
          </cell>
          <cell r="H41">
            <v>264</v>
          </cell>
        </row>
        <row r="42">
          <cell r="E42" t="str">
            <v>CAKE SW</v>
          </cell>
          <cell r="F42" t="str">
            <v>Wedding Cake Stand 'Swan Neck'</v>
          </cell>
          <cell r="G42">
            <v>12.93</v>
          </cell>
          <cell r="H42">
            <v>132</v>
          </cell>
        </row>
        <row r="43">
          <cell r="E43" t="str">
            <v>CANCEL</v>
          </cell>
          <cell r="F43" t="str">
            <v>Late Cancellation </v>
          </cell>
          <cell r="G43">
            <v>0</v>
          </cell>
          <cell r="H43">
            <v>0</v>
          </cell>
        </row>
        <row r="44">
          <cell r="E44" t="str">
            <v>card</v>
          </cell>
          <cell r="F44" t="str">
            <v>Wine Glass Box (Cardboard)</v>
          </cell>
          <cell r="G44">
            <v>0</v>
          </cell>
          <cell r="H44">
            <v>0</v>
          </cell>
        </row>
        <row r="45">
          <cell r="E45" t="str">
            <v>carry</v>
          </cell>
          <cell r="F45" t="str">
            <v>Carrying time, per 15 mins</v>
          </cell>
          <cell r="G45">
            <v>5</v>
          </cell>
          <cell r="H45">
            <v>5</v>
          </cell>
        </row>
        <row r="46">
          <cell r="E46" t="str">
            <v>CATER</v>
          </cell>
          <cell r="F46" t="str">
            <v>Catering</v>
          </cell>
          <cell r="G46">
            <v>1</v>
          </cell>
          <cell r="H46" t="str">
            <v>SALE</v>
          </cell>
        </row>
        <row r="47">
          <cell r="E47" t="str">
            <v>CCK</v>
          </cell>
          <cell r="F47" t="str">
            <v>Cheese Cutting Knife</v>
          </cell>
          <cell r="G47">
            <v>0.43</v>
          </cell>
          <cell r="H47">
            <v>4.68</v>
          </cell>
        </row>
        <row r="48">
          <cell r="E48" t="str">
            <v>CF 6</v>
          </cell>
          <cell r="F48" t="str">
            <v>Champagne Flute 125ml</v>
          </cell>
          <cell r="G48">
            <v>0.22</v>
          </cell>
          <cell r="H48">
            <v>1.91</v>
          </cell>
        </row>
        <row r="49">
          <cell r="E49" t="str">
            <v>CHAIR</v>
          </cell>
          <cell r="F49" t="str">
            <v>Folding Beechwood Chair</v>
          </cell>
          <cell r="G49">
            <v>2</v>
          </cell>
          <cell r="H49">
            <v>12</v>
          </cell>
        </row>
        <row r="50">
          <cell r="E50" t="str">
            <v>CHAT</v>
          </cell>
          <cell r="F50" t="str">
            <v>Chinese Hat Gasebo 5m Square</v>
          </cell>
          <cell r="G50">
            <v>288</v>
          </cell>
          <cell r="H50" t="str">
            <v>poa</v>
          </cell>
        </row>
        <row r="51">
          <cell r="E51" t="str">
            <v>CHFD</v>
          </cell>
          <cell r="F51" t="str">
            <v>Chafing Dish and Fuel</v>
          </cell>
          <cell r="G51">
            <v>15</v>
          </cell>
          <cell r="H51">
            <v>56</v>
          </cell>
        </row>
        <row r="52">
          <cell r="E52" t="str">
            <v>CHFUEL</v>
          </cell>
          <cell r="F52" t="str">
            <v>Fuel for Chafing Dish </v>
          </cell>
          <cell r="G52">
            <v>1.75</v>
          </cell>
          <cell r="H52" t="str">
            <v>SALE</v>
          </cell>
        </row>
        <row r="53">
          <cell r="E53" t="str">
            <v>CHSAUC</v>
          </cell>
          <cell r="F53" t="str">
            <v>Champagne Saucer 125ml</v>
          </cell>
          <cell r="G53">
            <v>0.22</v>
          </cell>
          <cell r="H53">
            <v>1.5</v>
          </cell>
        </row>
        <row r="54">
          <cell r="E54" t="str">
            <v>CK</v>
          </cell>
          <cell r="F54" t="str">
            <v>Cheese/Starter Knife Standard</v>
          </cell>
          <cell r="G54">
            <v>0.18</v>
          </cell>
          <cell r="H54">
            <v>2.02</v>
          </cell>
        </row>
        <row r="55">
          <cell r="E55" t="str">
            <v>CLIPS</v>
          </cell>
          <cell r="F55" t="str">
            <v>Plate Clips for wine glasses</v>
          </cell>
          <cell r="G55">
            <v>0.12</v>
          </cell>
          <cell r="H55">
            <v>1.5</v>
          </cell>
        </row>
        <row r="56">
          <cell r="E56" t="str">
            <v>COL</v>
          </cell>
          <cell r="F56" t="str">
            <v>Collection Charge, per mile</v>
          </cell>
          <cell r="G56">
            <v>1</v>
          </cell>
        </row>
        <row r="57">
          <cell r="E57" t="str">
            <v>COOKER</v>
          </cell>
          <cell r="F57" t="str">
            <v>6 Burner Oven with Gas bottle</v>
          </cell>
          <cell r="G57">
            <v>157.85</v>
          </cell>
          <cell r="H57" t="str">
            <v>poa</v>
          </cell>
        </row>
        <row r="58">
          <cell r="E58" t="str">
            <v>CORKS</v>
          </cell>
          <cell r="F58" t="str">
            <v>Cork Screw (Lever)</v>
          </cell>
          <cell r="G58">
            <v>0.37</v>
          </cell>
          <cell r="H58">
            <v>5.5</v>
          </cell>
        </row>
        <row r="59">
          <cell r="E59" t="str">
            <v>CRCF</v>
          </cell>
          <cell r="F59" t="str">
            <v>Crystal Champagne Fute - no longer available</v>
          </cell>
        </row>
        <row r="60">
          <cell r="E60" t="str">
            <v>CRJW</v>
          </cell>
          <cell r="F60" t="str">
            <v>Cream/milk Jug (1/2 pt) Heritage</v>
          </cell>
          <cell r="G60">
            <v>0.56</v>
          </cell>
          <cell r="H60">
            <v>9.24</v>
          </cell>
        </row>
        <row r="61">
          <cell r="E61" t="str">
            <v>CRRW</v>
          </cell>
          <cell r="F61" t="str">
            <v>Crystal Red Wine Glass</v>
          </cell>
          <cell r="G61">
            <v>0.25</v>
          </cell>
          <cell r="H61">
            <v>5.75</v>
          </cell>
        </row>
        <row r="62">
          <cell r="E62" t="str">
            <v>CRTUMB</v>
          </cell>
          <cell r="F62" t="str">
            <v>Crystal Water Glass</v>
          </cell>
          <cell r="G62">
            <v>0.25</v>
          </cell>
          <cell r="H62">
            <v>4.8</v>
          </cell>
        </row>
        <row r="63">
          <cell r="E63" t="str">
            <v>CRUET</v>
          </cell>
          <cell r="F63" t="str">
            <v>Salt and Pepper pots</v>
          </cell>
          <cell r="G63">
            <v>0.25</v>
          </cell>
          <cell r="H63">
            <v>1.72</v>
          </cell>
        </row>
        <row r="64">
          <cell r="E64" t="str">
            <v>CRWW</v>
          </cell>
          <cell r="F64" t="str">
            <v>Crystal White Wine Glass</v>
          </cell>
          <cell r="G64">
            <v>0.25</v>
          </cell>
          <cell r="H64">
            <v>5.2</v>
          </cell>
        </row>
        <row r="65">
          <cell r="E65" t="str">
            <v>cut</v>
          </cell>
          <cell r="F65" t="str">
            <v>Cutlery Box</v>
          </cell>
          <cell r="G65">
            <v>0</v>
          </cell>
          <cell r="H65">
            <v>10</v>
          </cell>
        </row>
        <row r="66">
          <cell r="E66" t="str">
            <v>cutl</v>
          </cell>
          <cell r="F66" t="str">
            <v>Large Cutlery Box</v>
          </cell>
          <cell r="G66">
            <v>0</v>
          </cell>
          <cell r="H66">
            <v>10</v>
          </cell>
        </row>
        <row r="67">
          <cell r="E67" t="str">
            <v>cutm</v>
          </cell>
          <cell r="F67" t="str">
            <v>Medium Cutlery Box</v>
          </cell>
          <cell r="G67">
            <v>0</v>
          </cell>
          <cell r="H67">
            <v>10</v>
          </cell>
        </row>
        <row r="68">
          <cell r="E68" t="str">
            <v>cuts</v>
          </cell>
          <cell r="F68" t="str">
            <v>Small Cutlery Box</v>
          </cell>
          <cell r="G68">
            <v>0</v>
          </cell>
          <cell r="H68">
            <v>7</v>
          </cell>
        </row>
        <row r="69">
          <cell r="E69" t="str">
            <v>DEL</v>
          </cell>
          <cell r="F69" t="str">
            <v>Extra Delivery Charge, per mile</v>
          </cell>
          <cell r="G69">
            <v>1</v>
          </cell>
        </row>
        <row r="70">
          <cell r="E70" t="str">
            <v>DEL 3</v>
          </cell>
          <cell r="F70" t="str">
            <v>3rd Party Delivery &amp; Collection</v>
          </cell>
          <cell r="G70">
            <v>1</v>
          </cell>
          <cell r="H70" t="str">
            <v>SALE</v>
          </cell>
        </row>
        <row r="71">
          <cell r="E71" t="str">
            <v>DEL/COL</v>
          </cell>
          <cell r="F71" t="str">
            <v>Delivery and Collection charge</v>
          </cell>
          <cell r="G71">
            <v>1</v>
          </cell>
          <cell r="H71">
            <v>0</v>
          </cell>
        </row>
        <row r="72">
          <cell r="E72" t="str">
            <v>DISC</v>
          </cell>
          <cell r="F72" t="str">
            <v>Special Discount</v>
          </cell>
          <cell r="G72">
            <v>0</v>
          </cell>
          <cell r="H72">
            <v>0</v>
          </cell>
        </row>
        <row r="73">
          <cell r="E73" t="str">
            <v>EASEL</v>
          </cell>
          <cell r="F73" t="str">
            <v>Easel and Board</v>
          </cell>
          <cell r="G73">
            <v>3.85</v>
          </cell>
          <cell r="H73">
            <v>43</v>
          </cell>
        </row>
        <row r="74">
          <cell r="E74" t="str">
            <v>ENT</v>
          </cell>
          <cell r="F74" t="str">
            <v>Entertainment</v>
          </cell>
          <cell r="G74">
            <v>10</v>
          </cell>
          <cell r="H74" t="str">
            <v>SALE</v>
          </cell>
        </row>
        <row r="75">
          <cell r="E75" t="str">
            <v>ESG</v>
          </cell>
          <cell r="F75" t="str">
            <v>Elgin Sherry Glasses (20ml)</v>
          </cell>
          <cell r="G75">
            <v>0.22</v>
          </cell>
          <cell r="H75">
            <v>1.64</v>
          </cell>
        </row>
        <row r="76">
          <cell r="E76" t="str">
            <v>F</v>
          </cell>
          <cell r="F76" t="str">
            <v>Dinner Fork Standard</v>
          </cell>
          <cell r="G76">
            <v>0.18</v>
          </cell>
          <cell r="H76">
            <v>1.12</v>
          </cell>
        </row>
        <row r="77">
          <cell r="E77" t="str">
            <v>FTC</v>
          </cell>
          <cell r="F77" t="str">
            <v>Floral Table Centre (approximately)</v>
          </cell>
          <cell r="G77">
            <v>25</v>
          </cell>
          <cell r="H77" t="str">
            <v>SALE</v>
          </cell>
        </row>
        <row r="78">
          <cell r="E78" t="str">
            <v>GBOAT</v>
          </cell>
          <cell r="F78" t="str">
            <v>Gravy Boat 1/2pt</v>
          </cell>
          <cell r="G78">
            <v>0.5</v>
          </cell>
          <cell r="H78">
            <v>5.6</v>
          </cell>
        </row>
        <row r="79">
          <cell r="E79" t="str">
            <v>gbox</v>
          </cell>
          <cell r="F79" t="str">
            <v>Plastic Glass Box (Inc Sep)</v>
          </cell>
          <cell r="G79">
            <v>0</v>
          </cell>
          <cell r="H79">
            <v>18</v>
          </cell>
        </row>
        <row r="80">
          <cell r="E80" t="str">
            <v>HOT CB</v>
          </cell>
          <cell r="F80" t="str">
            <v>Hot Cupboard</v>
          </cell>
          <cell r="G80">
            <v>72.6</v>
          </cell>
          <cell r="H80" t="str">
            <v>poa</v>
          </cell>
        </row>
        <row r="81">
          <cell r="E81" t="str">
            <v>HTPOT</v>
          </cell>
          <cell r="F81" t="str">
            <v>Teapot (30oz) Heritage</v>
          </cell>
          <cell r="G81">
            <v>2.39</v>
          </cell>
          <cell r="H81">
            <v>25.08</v>
          </cell>
        </row>
        <row r="82">
          <cell r="E82" t="str">
            <v>ICE B</v>
          </cell>
          <cell r="F82" t="str">
            <v>Ice Bucket</v>
          </cell>
          <cell r="G82">
            <v>3.4</v>
          </cell>
          <cell r="H82">
            <v>26.33</v>
          </cell>
        </row>
        <row r="83">
          <cell r="E83" t="str">
            <v>ITONG</v>
          </cell>
          <cell r="F83" t="str">
            <v>Ice Tongs</v>
          </cell>
          <cell r="G83">
            <v>0.39</v>
          </cell>
          <cell r="H83">
            <v>2.75</v>
          </cell>
        </row>
        <row r="84">
          <cell r="E84" t="str">
            <v>K</v>
          </cell>
          <cell r="F84" t="str">
            <v>Dinner Knife Standard</v>
          </cell>
          <cell r="G84">
            <v>0.18</v>
          </cell>
          <cell r="H84">
            <v>2.11</v>
          </cell>
        </row>
        <row r="85">
          <cell r="E85" t="str">
            <v>KBGLORY</v>
          </cell>
          <cell r="F85" t="str">
            <v>Knickerbocker Glory Glass</v>
          </cell>
          <cell r="G85">
            <v>0.3</v>
          </cell>
          <cell r="H85">
            <v>5.1</v>
          </cell>
        </row>
        <row r="86">
          <cell r="E86" t="str">
            <v>KNIFE</v>
          </cell>
          <cell r="F86" t="str">
            <v>Wedding Cake Knife</v>
          </cell>
          <cell r="G86">
            <v>1.65</v>
          </cell>
          <cell r="H86">
            <v>25.73</v>
          </cell>
        </row>
        <row r="87">
          <cell r="E87" t="str">
            <v>3rd</v>
          </cell>
          <cell r="F87" t="str">
            <v>3rd Party Items</v>
          </cell>
        </row>
        <row r="88">
          <cell r="E88" t="str">
            <v>L70108</v>
          </cell>
          <cell r="F88" t="str">
            <v>Linen Cloth 5ft 10in X 9ft</v>
          </cell>
          <cell r="G88">
            <v>10.2</v>
          </cell>
          <cell r="H88" t="str">
            <v>poa</v>
          </cell>
        </row>
        <row r="89">
          <cell r="E89" t="str">
            <v>L70144</v>
          </cell>
          <cell r="F89" t="str">
            <v>Linen Banquetting Cloth 6ft x 12ft</v>
          </cell>
          <cell r="G89">
            <v>12.5</v>
          </cell>
          <cell r="H89" t="str">
            <v>poa</v>
          </cell>
        </row>
        <row r="90">
          <cell r="E90" t="str">
            <v>LADLE</v>
          </cell>
          <cell r="F90" t="str">
            <v>Ladle (4oz)</v>
          </cell>
          <cell r="G90">
            <v>0.43</v>
          </cell>
          <cell r="H90">
            <v>6.05</v>
          </cell>
        </row>
        <row r="91">
          <cell r="E91" t="str">
            <v>lbag</v>
          </cell>
          <cell r="F91" t="str">
            <v>Linen Bag</v>
          </cell>
          <cell r="G91">
            <v>0</v>
          </cell>
          <cell r="H91">
            <v>7</v>
          </cell>
        </row>
        <row r="92">
          <cell r="E92" t="str">
            <v>LC3535</v>
          </cell>
          <cell r="F92" t="str">
            <v>Square Cloth 3ft</v>
          </cell>
          <cell r="G92">
            <v>2.45</v>
          </cell>
          <cell r="H92" t="str">
            <v>poa</v>
          </cell>
        </row>
        <row r="93">
          <cell r="E93" t="str">
            <v>LC4545</v>
          </cell>
          <cell r="F93" t="str">
            <v>Square Cloth 3ft 9in</v>
          </cell>
          <cell r="G93">
            <v>2.95</v>
          </cell>
          <cell r="H93" t="str">
            <v>poa</v>
          </cell>
        </row>
        <row r="94">
          <cell r="E94" t="str">
            <v>LC5454</v>
          </cell>
          <cell r="F94" t="str">
            <v>Square Cloth 4ft 6in</v>
          </cell>
          <cell r="G94">
            <v>3.2</v>
          </cell>
          <cell r="H94" t="str">
            <v>poa</v>
          </cell>
        </row>
        <row r="95">
          <cell r="E95" t="str">
            <v>LC5470</v>
          </cell>
          <cell r="F95" t="str">
            <v>Linen Cloth 4ft 6in X 5ft 10in</v>
          </cell>
          <cell r="G95">
            <v>4.26</v>
          </cell>
          <cell r="H95" t="str">
            <v>poa</v>
          </cell>
        </row>
        <row r="96">
          <cell r="E96" t="str">
            <v>LC5490</v>
          </cell>
          <cell r="F96" t="str">
            <v>Table cloth for 5ft Trestle table</v>
          </cell>
          <cell r="G96">
            <v>5.49</v>
          </cell>
          <cell r="H96" t="str">
            <v>poa</v>
          </cell>
        </row>
        <row r="97">
          <cell r="E97" t="str">
            <v>LC6363</v>
          </cell>
          <cell r="F97" t="str">
            <v>Square Cloth  5ft 3in</v>
          </cell>
          <cell r="G97">
            <v>4.41</v>
          </cell>
          <cell r="H97" t="str">
            <v>poa</v>
          </cell>
        </row>
        <row r="98">
          <cell r="E98" t="str">
            <v>LC7070</v>
          </cell>
          <cell r="F98" t="str">
            <v>Linen Cloth 6ft square</v>
          </cell>
          <cell r="G98">
            <v>5.53</v>
          </cell>
          <cell r="H98" t="str">
            <v>poa</v>
          </cell>
        </row>
        <row r="99">
          <cell r="E99" t="str">
            <v>LC7090</v>
          </cell>
          <cell r="F99" t="str">
            <v>Table cloth for 6' Trestle table</v>
          </cell>
          <cell r="G99">
            <v>7.5</v>
          </cell>
          <cell r="H99" t="str">
            <v>poa</v>
          </cell>
        </row>
        <row r="100">
          <cell r="E100" t="str">
            <v>LC8080</v>
          </cell>
          <cell r="F100" t="str">
            <v>Square Cloth 6ft 8in</v>
          </cell>
          <cell r="G100">
            <v>0</v>
          </cell>
          <cell r="H100" t="str">
            <v>n/a</v>
          </cell>
        </row>
        <row r="101">
          <cell r="E101" t="str">
            <v>LC9090</v>
          </cell>
          <cell r="F101" t="str">
            <v>Square Cloth 7ft 6in</v>
          </cell>
          <cell r="G101">
            <v>9.19</v>
          </cell>
          <cell r="H101" t="str">
            <v>poa</v>
          </cell>
        </row>
        <row r="102">
          <cell r="E102" t="str">
            <v>LCC108</v>
          </cell>
          <cell r="F102" t="str">
            <v>Circular Table cloth for 6ft Round table</v>
          </cell>
          <cell r="G102">
            <v>12.5</v>
          </cell>
          <cell r="H102" t="str">
            <v>poa</v>
          </cell>
        </row>
        <row r="103">
          <cell r="E103" t="str">
            <v>LCC110</v>
          </cell>
          <cell r="F103" t="str">
            <v>Circular Table cloth for 6ft Round table</v>
          </cell>
          <cell r="G103">
            <v>12.5</v>
          </cell>
          <cell r="H103" t="str">
            <v>poa</v>
          </cell>
        </row>
        <row r="104">
          <cell r="E104" t="str">
            <v>LCC120</v>
          </cell>
          <cell r="F104" t="str">
            <v>Circular  cloth for 7ft Round Table</v>
          </cell>
          <cell r="G104">
            <v>15.5</v>
          </cell>
          <cell r="H104" t="str">
            <v>poa</v>
          </cell>
        </row>
        <row r="105">
          <cell r="E105" t="str">
            <v>LCC61</v>
          </cell>
          <cell r="F105" t="str">
            <v>Circular  cloth for 3ft Round Table</v>
          </cell>
          <cell r="G105">
            <v>5.46</v>
          </cell>
          <cell r="H105" t="str">
            <v>poa</v>
          </cell>
        </row>
        <row r="106">
          <cell r="E106" t="str">
            <v>LCC81</v>
          </cell>
          <cell r="F106" t="str">
            <v>Circular  cloth for 4ft Round Table</v>
          </cell>
          <cell r="G106">
            <v>7.75</v>
          </cell>
          <cell r="H106" t="str">
            <v>poa</v>
          </cell>
        </row>
        <row r="107">
          <cell r="E107" t="str">
            <v>LCC90</v>
          </cell>
          <cell r="F107" t="str">
            <v>Circular cloth for 5ft Round table</v>
          </cell>
          <cell r="G107">
            <v>9.36</v>
          </cell>
          <cell r="H107" t="str">
            <v>poa</v>
          </cell>
        </row>
        <row r="108">
          <cell r="E108" t="str">
            <v>RTBL4</v>
          </cell>
          <cell r="F108" t="str">
            <v> </v>
          </cell>
          <cell r="G108">
            <v>5.76</v>
          </cell>
          <cell r="H108" t="str">
            <v>poa</v>
          </cell>
        </row>
        <row r="109">
          <cell r="E109" t="str">
            <v>LNAP</v>
          </cell>
          <cell r="F109" t="str">
            <v>Linen Napkins</v>
          </cell>
          <cell r="G109">
            <v>0.95</v>
          </cell>
          <cell r="H109" t="str">
            <v>poa</v>
          </cell>
        </row>
        <row r="110">
          <cell r="E110" t="str">
            <v>LOVAL</v>
          </cell>
          <cell r="F110" t="str">
            <v>Large S/Steel Oval</v>
          </cell>
          <cell r="G110">
            <v>2.42</v>
          </cell>
          <cell r="H110">
            <v>35.2</v>
          </cell>
        </row>
        <row r="111">
          <cell r="E111" t="str">
            <v>M175</v>
          </cell>
          <cell r="F111" t="str">
            <v>175ml Measure</v>
          </cell>
          <cell r="G111">
            <v>0.9</v>
          </cell>
          <cell r="H111">
            <v>7.7</v>
          </cell>
        </row>
        <row r="112">
          <cell r="E112" t="str">
            <v>M25</v>
          </cell>
          <cell r="F112" t="str">
            <v>Shot Measure</v>
          </cell>
          <cell r="G112">
            <v>0.5</v>
          </cell>
          <cell r="H112">
            <v>5.4</v>
          </cell>
        </row>
        <row r="113">
          <cell r="E113" t="str">
            <v>MART</v>
          </cell>
          <cell r="F113" t="str">
            <v>Tall Martini Glass (105ml)</v>
          </cell>
          <cell r="G113">
            <v>0.22</v>
          </cell>
          <cell r="H113">
            <v>3.29</v>
          </cell>
        </row>
        <row r="114">
          <cell r="E114" t="str">
            <v>MP</v>
          </cell>
          <cell r="F114" t="str">
            <v>Medium Platter (13" x 10")</v>
          </cell>
          <cell r="G114">
            <v>0.99</v>
          </cell>
          <cell r="H114">
            <v>17.49</v>
          </cell>
        </row>
        <row r="115">
          <cell r="E115" t="str">
            <v>MTONGS</v>
          </cell>
          <cell r="F115" t="str">
            <v>Meat Tongs</v>
          </cell>
          <cell r="G115">
            <v>0.5</v>
          </cell>
          <cell r="H115">
            <v>5.5</v>
          </cell>
        </row>
        <row r="116">
          <cell r="E116" t="str">
            <v>mtry</v>
          </cell>
          <cell r="F116" t="str">
            <v>Plastic tray for Cups</v>
          </cell>
          <cell r="G116">
            <v>0</v>
          </cell>
          <cell r="H116">
            <v>0</v>
          </cell>
        </row>
        <row r="117">
          <cell r="E117" t="str">
            <v>MUG</v>
          </cell>
          <cell r="F117" t="str">
            <v>Coffee Mug (10oz)</v>
          </cell>
          <cell r="G117">
            <v>0.26</v>
          </cell>
          <cell r="H117">
            <v>3.1</v>
          </cell>
        </row>
        <row r="118">
          <cell r="E118" t="str">
            <v>NAPS</v>
          </cell>
          <cell r="F118" t="str">
            <v>Napkins (various colours, pack 125)</v>
          </cell>
          <cell r="G118">
            <v>7</v>
          </cell>
          <cell r="H118" t="str">
            <v>SALE</v>
          </cell>
        </row>
        <row r="119">
          <cell r="E119" t="str">
            <v>OTRAY</v>
          </cell>
          <cell r="F119" t="str">
            <v>Tight grip oval tray (large - 27" x 22")</v>
          </cell>
          <cell r="G119">
            <v>2.1</v>
          </cell>
          <cell r="H119">
            <v>12</v>
          </cell>
        </row>
        <row r="120">
          <cell r="E120" t="str">
            <v>OVAL</v>
          </cell>
          <cell r="F120" t="str">
            <v>S/Steel Oval Dish</v>
          </cell>
          <cell r="G120">
            <v>1.42</v>
          </cell>
          <cell r="H120">
            <v>16.5</v>
          </cell>
        </row>
        <row r="121">
          <cell r="E121" t="str">
            <v>OVER</v>
          </cell>
          <cell r="F121" t="str">
            <v>Refund for Over payment</v>
          </cell>
          <cell r="G121">
            <v>0</v>
          </cell>
          <cell r="H121">
            <v>0</v>
          </cell>
        </row>
        <row r="122">
          <cell r="E122" t="str">
            <v>P CAKE</v>
          </cell>
          <cell r="F122" t="str">
            <v>Wedding Cake Stand Square (14")</v>
          </cell>
          <cell r="G122">
            <v>2.5</v>
          </cell>
          <cell r="H122">
            <v>26.4</v>
          </cell>
        </row>
        <row r="123">
          <cell r="E123" t="str">
            <v>PERC</v>
          </cell>
          <cell r="F123" t="str">
            <v>Coffee Percolator Elec 100 cups</v>
          </cell>
          <cell r="G123">
            <v>15</v>
          </cell>
          <cell r="H123">
            <v>150</v>
          </cell>
        </row>
        <row r="124">
          <cell r="E124" t="str">
            <v>PERSPN</v>
          </cell>
          <cell r="F124" t="str">
            <v>Large Perforated Serving Spoon</v>
          </cell>
          <cell r="G124">
            <v>1.8</v>
          </cell>
          <cell r="H124">
            <v>5.5</v>
          </cell>
        </row>
        <row r="125">
          <cell r="E125" t="str">
            <v>PF</v>
          </cell>
          <cell r="F125" t="str">
            <v>Dessert/Starter Fork Standard</v>
          </cell>
          <cell r="G125">
            <v>0.18</v>
          </cell>
          <cell r="H125">
            <v>1.1</v>
          </cell>
        </row>
        <row r="126">
          <cell r="E126" t="str">
            <v>PG12</v>
          </cell>
          <cell r="F126" t="str">
            <v>Large Paris Goblet (12oz)</v>
          </cell>
          <cell r="G126">
            <v>0.22</v>
          </cell>
          <cell r="H126">
            <v>2.6</v>
          </cell>
        </row>
        <row r="127">
          <cell r="E127" t="str">
            <v>PG5</v>
          </cell>
          <cell r="F127" t="str">
            <v>Paris Goblet (5oz)</v>
          </cell>
          <cell r="G127">
            <v>0.22</v>
          </cell>
          <cell r="H127">
            <v>1.79</v>
          </cell>
        </row>
        <row r="128">
          <cell r="E128" t="str">
            <v>PGBAR</v>
          </cell>
          <cell r="F128" t="str">
            <v>Port Glass Barmaster (2.4oz)</v>
          </cell>
          <cell r="G128">
            <v>0.22</v>
          </cell>
          <cell r="H128">
            <v>1.52</v>
          </cell>
        </row>
        <row r="129">
          <cell r="E129" t="str">
            <v>PLADLE</v>
          </cell>
          <cell r="F129" t="str">
            <v>Ornate Punch Ladle</v>
          </cell>
          <cell r="G129">
            <v>1.99</v>
          </cell>
          <cell r="H129">
            <v>11.8</v>
          </cell>
        </row>
        <row r="130">
          <cell r="E130" t="str">
            <v>PLTUMB</v>
          </cell>
          <cell r="F130" t="str">
            <v>Plastic tumbler 10oz</v>
          </cell>
          <cell r="G130">
            <v>0.18</v>
          </cell>
          <cell r="H130">
            <v>0.99</v>
          </cell>
        </row>
        <row r="131">
          <cell r="E131" t="str">
            <v>PUNCH</v>
          </cell>
          <cell r="F131" t="str">
            <v>Punch Bowl 8pt</v>
          </cell>
          <cell r="G131">
            <v>1.87</v>
          </cell>
          <cell r="H131">
            <v>15.51</v>
          </cell>
        </row>
        <row r="132">
          <cell r="E132" t="str">
            <v>QSERV</v>
          </cell>
          <cell r="F132" t="str">
            <v>Quiche/Cake Slice</v>
          </cell>
          <cell r="G132">
            <v>0.45</v>
          </cell>
          <cell r="H132">
            <v>2.93</v>
          </cell>
        </row>
        <row r="133">
          <cell r="E133" t="str">
            <v>RAM</v>
          </cell>
          <cell r="F133" t="str">
            <v>Ramekins (3.5")</v>
          </cell>
          <cell r="G133">
            <v>0.26</v>
          </cell>
          <cell r="H133">
            <v>3.25</v>
          </cell>
        </row>
        <row r="134">
          <cell r="E134" t="str">
            <v>RAMS</v>
          </cell>
          <cell r="F134" t="str">
            <v>Small Ramekins (2.5")</v>
          </cell>
          <cell r="G134">
            <v>0.22</v>
          </cell>
          <cell r="H134">
            <v>2.2</v>
          </cell>
        </row>
        <row r="135">
          <cell r="E135" t="str">
            <v>RPLATT</v>
          </cell>
          <cell r="F135" t="str">
            <v>Round Platter (16")</v>
          </cell>
          <cell r="G135">
            <v>1.97</v>
          </cell>
          <cell r="H135">
            <v>30</v>
          </cell>
        </row>
        <row r="136">
          <cell r="E136" t="str">
            <v>RTBL4</v>
          </cell>
          <cell r="F136" t="str">
            <v>Round Table 4ft</v>
          </cell>
          <cell r="G136">
            <v>7.6</v>
          </cell>
          <cell r="H136" t="str">
            <v>poa</v>
          </cell>
        </row>
        <row r="137">
          <cell r="E137" t="str">
            <v>RTBL5</v>
          </cell>
          <cell r="F137" t="str">
            <v>Circular Table (seat 6-8 - 5' radius)</v>
          </cell>
          <cell r="G137">
            <v>8.8</v>
          </cell>
          <cell r="H137" t="str">
            <v>poa</v>
          </cell>
        </row>
        <row r="138">
          <cell r="E138" t="str">
            <v>RTBL6</v>
          </cell>
          <cell r="F138" t="str">
            <v>Circular Table (seat 8-10 - 6' radius)</v>
          </cell>
          <cell r="G138">
            <v>10</v>
          </cell>
          <cell r="H138" t="str">
            <v>poa</v>
          </cell>
        </row>
        <row r="139">
          <cell r="E139" t="str">
            <v>S</v>
          </cell>
          <cell r="F139" t="str">
            <v>Dessert Spoon Standard</v>
          </cell>
          <cell r="G139">
            <v>0.18</v>
          </cell>
          <cell r="H139">
            <v>1.1</v>
          </cell>
        </row>
        <row r="140">
          <cell r="E140" t="str">
            <v>S/PMILL</v>
          </cell>
          <cell r="F140" t="str">
            <v>Salt &amp; Pepper Mill (Filled)</v>
          </cell>
          <cell r="G140">
            <v>0.9</v>
          </cell>
          <cell r="H140">
            <v>17</v>
          </cell>
        </row>
        <row r="141">
          <cell r="E141" t="str">
            <v>SALMO</v>
          </cell>
          <cell r="F141" t="str">
            <v>S/Steel Salmon Dish (28")</v>
          </cell>
          <cell r="G141">
            <v>3.95</v>
          </cell>
          <cell r="H141">
            <v>69.24</v>
          </cell>
        </row>
        <row r="142">
          <cell r="E142" t="str">
            <v>SAP</v>
          </cell>
          <cell r="F142" t="str">
            <v>Salad Bowl (9")</v>
          </cell>
          <cell r="G142">
            <v>0.87</v>
          </cell>
          <cell r="H142">
            <v>12</v>
          </cell>
        </row>
        <row r="143">
          <cell r="E143" t="str">
            <v>SAPL</v>
          </cell>
          <cell r="F143" t="str">
            <v>Large Salad Bowl (12")</v>
          </cell>
          <cell r="G143">
            <v>1.32</v>
          </cell>
          <cell r="H143">
            <v>24</v>
          </cell>
        </row>
        <row r="144">
          <cell r="E144" t="str">
            <v>SAW</v>
          </cell>
          <cell r="F144" t="str">
            <v>Salad Bowl (9") Heritage</v>
          </cell>
          <cell r="G144">
            <v>0.81</v>
          </cell>
          <cell r="H144">
            <v>11.88</v>
          </cell>
        </row>
        <row r="145">
          <cell r="E145" t="str">
            <v>SHOT</v>
          </cell>
          <cell r="F145" t="str">
            <v>Shot Glass</v>
          </cell>
          <cell r="G145">
            <v>0.22</v>
          </cell>
          <cell r="H145">
            <v>0.84</v>
          </cell>
        </row>
        <row r="146">
          <cell r="E146" t="str">
            <v>SLADLE</v>
          </cell>
          <cell r="F146" t="str">
            <v>Source Ladle</v>
          </cell>
          <cell r="G146">
            <v>0.45</v>
          </cell>
          <cell r="H146">
            <v>5.72</v>
          </cell>
        </row>
        <row r="147">
          <cell r="E147" t="str">
            <v>SLATE</v>
          </cell>
          <cell r="F147" t="str">
            <v>Slate Canape Platter</v>
          </cell>
          <cell r="G147">
            <v>1.2</v>
          </cell>
          <cell r="H147">
            <v>7.5</v>
          </cell>
        </row>
        <row r="148">
          <cell r="E148" t="str">
            <v>SOLSPN</v>
          </cell>
          <cell r="F148" t="str">
            <v>Large Solid Serving Spoon</v>
          </cell>
          <cell r="G148">
            <v>1.8</v>
          </cell>
          <cell r="H148">
            <v>5.5</v>
          </cell>
        </row>
        <row r="149">
          <cell r="E149" t="str">
            <v>SORT</v>
          </cell>
          <cell r="F149" t="str">
            <v>Sorting Time, per 15 mins</v>
          </cell>
          <cell r="G149">
            <v>5</v>
          </cell>
          <cell r="H149">
            <v>5</v>
          </cell>
        </row>
        <row r="150">
          <cell r="E150" t="str">
            <v>SOUPK</v>
          </cell>
          <cell r="F150" t="str">
            <v>Soup Kettle 10ltr</v>
          </cell>
          <cell r="G150">
            <v>15</v>
          </cell>
          <cell r="H150">
            <v>85</v>
          </cell>
        </row>
        <row r="151">
          <cell r="E151" t="str">
            <v>RTBL3</v>
          </cell>
          <cell r="F151" t="str">
            <v>Round 3ft Table (Ply wood)</v>
          </cell>
          <cell r="G151">
            <v>4.32</v>
          </cell>
          <cell r="H151" t="str">
            <v>poa</v>
          </cell>
        </row>
        <row r="152">
          <cell r="E152" t="str">
            <v>SQTBL2</v>
          </cell>
          <cell r="F152" t="str">
            <v>Square 2ft Table Plastic</v>
          </cell>
          <cell r="G152">
            <v>4.32</v>
          </cell>
          <cell r="H152" t="str">
            <v>poa</v>
          </cell>
        </row>
        <row r="153">
          <cell r="E153" t="str">
            <v>SQPLATT</v>
          </cell>
          <cell r="F153" t="str">
            <v>Square Platter</v>
          </cell>
          <cell r="G153">
            <v>1.97</v>
          </cell>
          <cell r="H153">
            <v>30</v>
          </cell>
        </row>
        <row r="154">
          <cell r="E154" t="str">
            <v>SRING</v>
          </cell>
          <cell r="F154" t="str">
            <v>Stacking Ring</v>
          </cell>
          <cell r="G154">
            <v>0.22</v>
          </cell>
          <cell r="H154">
            <v>4.04</v>
          </cell>
        </row>
        <row r="155">
          <cell r="E155" t="str">
            <v>SS</v>
          </cell>
          <cell r="F155" t="str">
            <v>Soup Spoon Standard</v>
          </cell>
          <cell r="G155">
            <v>0.18</v>
          </cell>
          <cell r="H155">
            <v>1.1</v>
          </cell>
        </row>
        <row r="156">
          <cell r="E156" t="str">
            <v>SSCFV</v>
          </cell>
          <cell r="F156" t="str">
            <v>Cake Fork Beaded</v>
          </cell>
          <cell r="G156">
            <v>0.2</v>
          </cell>
          <cell r="H156">
            <v>0.81</v>
          </cell>
        </row>
        <row r="157">
          <cell r="E157" t="str">
            <v>SSCKV</v>
          </cell>
          <cell r="F157" t="str">
            <v>Cheese/Starter Knife Beaded</v>
          </cell>
          <cell r="G157">
            <v>0.2</v>
          </cell>
          <cell r="H157">
            <v>1.41</v>
          </cell>
        </row>
        <row r="158">
          <cell r="E158" t="str">
            <v>SSCSV</v>
          </cell>
          <cell r="F158" t="str">
            <v>Coffee Spoons Beaded</v>
          </cell>
          <cell r="G158">
            <v>0.2</v>
          </cell>
          <cell r="H158">
            <v>0.73</v>
          </cell>
        </row>
        <row r="159">
          <cell r="E159" t="str">
            <v>SSDFV</v>
          </cell>
          <cell r="F159" t="str">
            <v>Starter/Dessert Fork Beaded</v>
          </cell>
          <cell r="G159">
            <v>0.2</v>
          </cell>
          <cell r="H159">
            <v>1.07</v>
          </cell>
        </row>
        <row r="160">
          <cell r="E160" t="str">
            <v>SSDKV</v>
          </cell>
          <cell r="F160" t="str">
            <v>Dessert/Butter Knife Beaded</v>
          </cell>
          <cell r="G160">
            <v>0.2</v>
          </cell>
          <cell r="H160">
            <v>1.41</v>
          </cell>
        </row>
        <row r="161">
          <cell r="E161" t="str">
            <v>SSDSV</v>
          </cell>
          <cell r="F161" t="str">
            <v>Dessert Spoon Beaded</v>
          </cell>
          <cell r="G161">
            <v>0.2</v>
          </cell>
          <cell r="H161">
            <v>1.07</v>
          </cell>
        </row>
        <row r="162">
          <cell r="E162" t="str">
            <v>SSSPV</v>
          </cell>
          <cell r="F162" t="str">
            <v>Sundae Spoon Beaded</v>
          </cell>
          <cell r="G162">
            <v>0.2</v>
          </cell>
          <cell r="H162">
            <v>1.12</v>
          </cell>
        </row>
        <row r="163">
          <cell r="E163" t="str">
            <v>SSSSV</v>
          </cell>
          <cell r="F163" t="str">
            <v>Soup Spoon Beaded</v>
          </cell>
          <cell r="G163">
            <v>0.2</v>
          </cell>
          <cell r="H163">
            <v>1.1</v>
          </cell>
        </row>
        <row r="164">
          <cell r="E164" t="str">
            <v>SSTBSV</v>
          </cell>
          <cell r="F164" t="str">
            <v>Serving Spoon Beaded</v>
          </cell>
          <cell r="G164">
            <v>0.24</v>
          </cell>
          <cell r="H164">
            <v>1.17</v>
          </cell>
        </row>
        <row r="165">
          <cell r="E165" t="str">
            <v>SSTFV</v>
          </cell>
          <cell r="F165" t="str">
            <v>Table Fork Beaded</v>
          </cell>
          <cell r="G165">
            <v>0.2</v>
          </cell>
          <cell r="H165">
            <v>1.12</v>
          </cell>
        </row>
        <row r="166">
          <cell r="E166" t="str">
            <v>SSTKV</v>
          </cell>
          <cell r="F166" t="str">
            <v>Table Knife Beaded</v>
          </cell>
          <cell r="G166">
            <v>0.2</v>
          </cell>
          <cell r="H166">
            <v>2.11</v>
          </cell>
        </row>
        <row r="167">
          <cell r="E167" t="str">
            <v>SSTPOT</v>
          </cell>
          <cell r="F167" t="str">
            <v>S/S Tea Pot 4pt</v>
          </cell>
          <cell r="G167">
            <v>2.06</v>
          </cell>
          <cell r="H167">
            <v>32.52</v>
          </cell>
        </row>
        <row r="168">
          <cell r="E168" t="str">
            <v>SSTSV</v>
          </cell>
          <cell r="F168" t="str">
            <v>Tea Spoon Beaded</v>
          </cell>
          <cell r="G168">
            <v>0.2</v>
          </cell>
          <cell r="H168">
            <v>1.02</v>
          </cell>
        </row>
        <row r="169">
          <cell r="E169" t="str">
            <v>SSVEG</v>
          </cell>
          <cell r="F169" t="str">
            <v>Vegetable Dish (2 division)</v>
          </cell>
          <cell r="G169">
            <v>0.94</v>
          </cell>
          <cell r="H169">
            <v>5.04</v>
          </cell>
        </row>
        <row r="170">
          <cell r="E170" t="str">
            <v>STEPS</v>
          </cell>
          <cell r="F170" t="str">
            <v>Step Ladder</v>
          </cell>
          <cell r="G170">
            <v>2</v>
          </cell>
          <cell r="H170">
            <v>0</v>
          </cell>
        </row>
        <row r="171">
          <cell r="E171" t="str">
            <v>STONGS</v>
          </cell>
          <cell r="F171" t="str">
            <v>Salad Tongs</v>
          </cell>
          <cell r="G171">
            <v>0.5</v>
          </cell>
          <cell r="H171">
            <v>5.5</v>
          </cell>
        </row>
        <row r="172">
          <cell r="E172" t="str">
            <v>SSTPOTL</v>
          </cell>
          <cell r="F172" t="str">
            <v>S/S Tea Pot Large</v>
          </cell>
          <cell r="G172">
            <v>2.5</v>
          </cell>
          <cell r="H172">
            <v>35.95</v>
          </cell>
        </row>
        <row r="173">
          <cell r="E173" t="str">
            <v>SUNDAE</v>
          </cell>
          <cell r="F173" t="str">
            <v>Sundae Dish (6.75oz)</v>
          </cell>
          <cell r="G173">
            <v>0.3</v>
          </cell>
          <cell r="H173">
            <v>1.74</v>
          </cell>
        </row>
        <row r="174">
          <cell r="E174" t="str">
            <v>SV</v>
          </cell>
          <cell r="F174" t="str">
            <v>Serving Spoon Standard</v>
          </cell>
          <cell r="G174">
            <v>0.21</v>
          </cell>
          <cell r="H174">
            <v>2.38</v>
          </cell>
        </row>
        <row r="175">
          <cell r="E175" t="str">
            <v>SVF</v>
          </cell>
          <cell r="F175" t="str">
            <v>Serving Forks Standard</v>
          </cell>
          <cell r="G175">
            <v>0.21</v>
          </cell>
          <cell r="H175">
            <v>2.38</v>
          </cell>
        </row>
        <row r="176">
          <cell r="E176" t="str">
            <v>TABLEN</v>
          </cell>
          <cell r="F176" t="str">
            <v>Table Number Stands (each)</v>
          </cell>
          <cell r="G176">
            <v>2.42</v>
          </cell>
          <cell r="H176">
            <v>18.7</v>
          </cell>
        </row>
        <row r="177">
          <cell r="E177" t="str">
            <v>TLBAG</v>
          </cell>
          <cell r="F177" t="str">
            <v>Bag of Tea Lights (50 x 2 Hour)</v>
          </cell>
          <cell r="G177">
            <v>5</v>
          </cell>
          <cell r="H177" t="str">
            <v>SALE</v>
          </cell>
        </row>
        <row r="178">
          <cell r="E178" t="str">
            <v>TLIGHT</v>
          </cell>
          <cell r="F178" t="str">
            <v>Tea light Holder</v>
          </cell>
          <cell r="G178">
            <v>0.1</v>
          </cell>
          <cell r="H178">
            <v>1</v>
          </cell>
        </row>
        <row r="179">
          <cell r="E179" t="str">
            <v>TRAY</v>
          </cell>
          <cell r="F179" t="str">
            <v>Tight grip tray (16")</v>
          </cell>
          <cell r="G179">
            <v>0.9</v>
          </cell>
          <cell r="H179">
            <v>8.8</v>
          </cell>
        </row>
        <row r="180">
          <cell r="E180" t="str">
            <v>TRES5</v>
          </cell>
          <cell r="F180" t="str">
            <v>Trestle Table (seats 4-6 - 5' x 2')</v>
          </cell>
          <cell r="G180">
            <v>5</v>
          </cell>
          <cell r="H180">
            <v>35</v>
          </cell>
        </row>
        <row r="181">
          <cell r="E181" t="str">
            <v>TRES6</v>
          </cell>
          <cell r="F181" t="str">
            <v>Trestle Table (seats 6-8 - 6' x 2'3")</v>
          </cell>
          <cell r="G181">
            <v>6</v>
          </cell>
          <cell r="H181">
            <v>70.5</v>
          </cell>
        </row>
        <row r="182">
          <cell r="E182" t="str">
            <v>TRIB</v>
          </cell>
          <cell r="F182" t="str">
            <v>Trifle Bowl (large - 4pt / 9"))</v>
          </cell>
          <cell r="G182">
            <v>1.08</v>
          </cell>
          <cell r="H182">
            <v>4.6</v>
          </cell>
        </row>
        <row r="183">
          <cell r="E183" t="str">
            <v>TS</v>
          </cell>
          <cell r="F183" t="str">
            <v>Tea Spoon Standard</v>
          </cell>
          <cell r="G183">
            <v>0.18</v>
          </cell>
          <cell r="H183">
            <v>0.74</v>
          </cell>
        </row>
        <row r="184">
          <cell r="E184" t="str">
            <v>TUB</v>
          </cell>
          <cell r="F184" t="str">
            <v>Large Chiller Bin</v>
          </cell>
          <cell r="G184">
            <v>1.17</v>
          </cell>
          <cell r="H184">
            <v>15</v>
          </cell>
        </row>
        <row r="185">
          <cell r="E185" t="str">
            <v>tubl</v>
          </cell>
          <cell r="F185" t="str">
            <v>Large Container</v>
          </cell>
          <cell r="G185">
            <v>0</v>
          </cell>
          <cell r="H185">
            <v>14</v>
          </cell>
        </row>
        <row r="186">
          <cell r="E186" t="str">
            <v>tubm</v>
          </cell>
          <cell r="F186" t="str">
            <v>Medium Container</v>
          </cell>
          <cell r="G186">
            <v>0</v>
          </cell>
          <cell r="H186">
            <v>12</v>
          </cell>
        </row>
        <row r="187">
          <cell r="E187" t="str">
            <v>TUL10</v>
          </cell>
          <cell r="F187" t="str">
            <v>Wine Glass (250ml) Large</v>
          </cell>
          <cell r="G187">
            <v>0.22</v>
          </cell>
          <cell r="H187">
            <v>2.48</v>
          </cell>
        </row>
        <row r="188">
          <cell r="E188" t="str">
            <v>TUL6</v>
          </cell>
          <cell r="F188" t="str">
            <v>Wine Glass (125ml) Small</v>
          </cell>
          <cell r="G188">
            <v>0.22</v>
          </cell>
          <cell r="H188">
            <v>1.98</v>
          </cell>
        </row>
        <row r="189">
          <cell r="E189" t="str">
            <v>TUL8</v>
          </cell>
          <cell r="F189" t="str">
            <v>Wine Glass (175ml) Medium</v>
          </cell>
          <cell r="G189">
            <v>0.22</v>
          </cell>
          <cell r="H189">
            <v>2.04</v>
          </cell>
        </row>
        <row r="190">
          <cell r="E190" t="str">
            <v>TUMB10</v>
          </cell>
          <cell r="F190" t="str">
            <v>1/2pt Tumbler (284ml)</v>
          </cell>
          <cell r="G190">
            <v>0.22</v>
          </cell>
          <cell r="H190">
            <v>0.77</v>
          </cell>
        </row>
        <row r="191">
          <cell r="E191" t="str">
            <v>TUMB12</v>
          </cell>
          <cell r="F191" t="str">
            <v>Tumbler (340ml)</v>
          </cell>
          <cell r="G191">
            <v>0.22</v>
          </cell>
          <cell r="H191">
            <v>1</v>
          </cell>
        </row>
        <row r="192">
          <cell r="E192" t="str">
            <v>TUMB20</v>
          </cell>
          <cell r="F192" t="str">
            <v>1pt Tumbler</v>
          </cell>
          <cell r="G192">
            <v>0.22</v>
          </cell>
          <cell r="H192">
            <v>2</v>
          </cell>
        </row>
        <row r="193">
          <cell r="E193" t="str">
            <v>TUMB6</v>
          </cell>
          <cell r="F193" t="str">
            <v>Small Tumbler (125ml)</v>
          </cell>
          <cell r="G193">
            <v>0.22</v>
          </cell>
          <cell r="H193">
            <v>0.85</v>
          </cell>
        </row>
        <row r="194">
          <cell r="E194" t="str">
            <v>TUMB8</v>
          </cell>
          <cell r="F194" t="str">
            <v>Tumbler (175ml)</v>
          </cell>
          <cell r="G194">
            <v>0.22</v>
          </cell>
          <cell r="H194">
            <v>0.85</v>
          </cell>
        </row>
        <row r="195">
          <cell r="E195" t="str">
            <v>UMBRL</v>
          </cell>
          <cell r="F195" t="str">
            <v>Large Umbrella</v>
          </cell>
          <cell r="G195">
            <v>25</v>
          </cell>
          <cell r="H195">
            <v>1200</v>
          </cell>
        </row>
        <row r="196">
          <cell r="E196" t="str">
            <v>VACJ</v>
          </cell>
          <cell r="F196" t="str">
            <v>Vacuum Jug (1ltr)</v>
          </cell>
          <cell r="G196">
            <v>1.78</v>
          </cell>
          <cell r="H196">
            <v>20.7</v>
          </cell>
        </row>
        <row r="197">
          <cell r="E197" t="str">
            <v>VENUE</v>
          </cell>
          <cell r="F197" t="str">
            <v>Venue Per Week</v>
          </cell>
          <cell r="G197">
            <v>150</v>
          </cell>
          <cell r="H197">
            <v>0</v>
          </cell>
        </row>
        <row r="198">
          <cell r="E198" t="str">
            <v>WBV</v>
          </cell>
          <cell r="F198" t="str">
            <v>Bud Vase</v>
          </cell>
          <cell r="G198">
            <v>0.52</v>
          </cell>
          <cell r="H198">
            <v>10.47</v>
          </cell>
        </row>
        <row r="199">
          <cell r="E199" t="str">
            <v>WCC</v>
          </cell>
          <cell r="F199" t="str">
            <v>Coff Cup &amp; Sauc (Demi) Heritage</v>
          </cell>
          <cell r="G199">
            <v>0.26</v>
          </cell>
          <cell r="H199">
            <v>5.28</v>
          </cell>
        </row>
        <row r="200">
          <cell r="E200" t="str">
            <v>WCOOL</v>
          </cell>
          <cell r="F200" t="str">
            <v>Wine/Water Cooler</v>
          </cell>
          <cell r="G200">
            <v>0.79</v>
          </cell>
          <cell r="H200">
            <v>7.49</v>
          </cell>
        </row>
        <row r="201">
          <cell r="E201" t="str">
            <v>wdnb</v>
          </cell>
          <cell r="F201" t="str">
            <v>Wooden Cake Stand Box</v>
          </cell>
          <cell r="G201">
            <v>0</v>
          </cell>
          <cell r="H201">
            <v>50</v>
          </cell>
        </row>
        <row r="202">
          <cell r="E202" t="str">
            <v>WDP</v>
          </cell>
          <cell r="F202" t="str">
            <v>10" Dinner Plate Heritage</v>
          </cell>
          <cell r="G202">
            <v>0.26</v>
          </cell>
          <cell r="H202">
            <v>5.68</v>
          </cell>
        </row>
        <row r="203">
          <cell r="E203" t="str">
            <v>We have</v>
          </cell>
          <cell r="F203" t="str">
            <v>items that belong to you</v>
          </cell>
          <cell r="G203" t="str">
            <v> </v>
          </cell>
          <cell r="H203" t="str">
            <v> </v>
          </cell>
        </row>
        <row r="204">
          <cell r="E204" t="str">
            <v>WINE</v>
          </cell>
          <cell r="F204" t="str">
            <v>Wine</v>
          </cell>
          <cell r="G204">
            <v>0</v>
          </cell>
          <cell r="H204" t="str">
            <v>SALE</v>
          </cell>
        </row>
        <row r="205">
          <cell r="E205" t="str">
            <v>WJUG</v>
          </cell>
          <cell r="F205" t="str">
            <v>Water Jug (Ltr - 36oz)</v>
          </cell>
          <cell r="G205">
            <v>1</v>
          </cell>
          <cell r="H205">
            <v>2.57</v>
          </cell>
        </row>
        <row r="206">
          <cell r="E206" t="str">
            <v>CARAFE</v>
          </cell>
          <cell r="F206" t="str">
            <v>Wine Carafe 1 Litre</v>
          </cell>
          <cell r="G206">
            <v>1.5</v>
          </cell>
          <cell r="H206">
            <v>5.5</v>
          </cell>
        </row>
        <row r="207">
          <cell r="E207" t="str">
            <v>LP</v>
          </cell>
          <cell r="F207" t="str">
            <v>Large Platter (15" x 12") Heritage</v>
          </cell>
          <cell r="G207">
            <v>1.25</v>
          </cell>
          <cell r="H207">
            <v>23.76</v>
          </cell>
        </row>
        <row r="208">
          <cell r="E208" t="str">
            <v>WMP</v>
          </cell>
          <cell r="F208" t="str">
            <v>8" Medium Plate Heritage</v>
          </cell>
          <cell r="G208">
            <v>0.26</v>
          </cell>
          <cell r="H208">
            <v>3.81</v>
          </cell>
        </row>
        <row r="209">
          <cell r="E209" t="str">
            <v>WPB</v>
          </cell>
          <cell r="F209" t="str">
            <v>Dessert Bowl (5") Heritage</v>
          </cell>
          <cell r="G209">
            <v>0.26</v>
          </cell>
          <cell r="H209">
            <v>2.42</v>
          </cell>
        </row>
        <row r="210">
          <cell r="E210" t="str">
            <v>WSAUC</v>
          </cell>
          <cell r="F210" t="str">
            <v>Tea Saucer Heritage</v>
          </cell>
          <cell r="G210">
            <v>0.16</v>
          </cell>
          <cell r="H210">
            <v>1.98</v>
          </cell>
        </row>
        <row r="211">
          <cell r="E211" t="str">
            <v>WSB</v>
          </cell>
          <cell r="F211" t="str">
            <v>Soup Bowl (7") Heritage</v>
          </cell>
          <cell r="G211">
            <v>0.26</v>
          </cell>
          <cell r="H211">
            <v>3.71</v>
          </cell>
        </row>
        <row r="212">
          <cell r="E212" t="str">
            <v>WSP</v>
          </cell>
          <cell r="F212" t="str">
            <v>6" Small Plate Heritage</v>
          </cell>
          <cell r="G212">
            <v>0.26</v>
          </cell>
          <cell r="H212">
            <v>2.42</v>
          </cell>
        </row>
        <row r="213">
          <cell r="E213" t="str">
            <v>WSTAND</v>
          </cell>
          <cell r="F213" t="str">
            <v>Wire Stand for Platter</v>
          </cell>
          <cell r="G213">
            <v>0.7</v>
          </cell>
          <cell r="H213">
            <v>5.5</v>
          </cell>
        </row>
        <row r="214">
          <cell r="E214" t="str">
            <v>WTC</v>
          </cell>
          <cell r="F214" t="str">
            <v>Tea/Coffee Cup (8oz) Heritage</v>
          </cell>
          <cell r="G214">
            <v>0.21</v>
          </cell>
          <cell r="H214">
            <v>3.3</v>
          </cell>
        </row>
        <row r="215">
          <cell r="E215" t="str">
            <v>wub</v>
          </cell>
          <cell r="F215" t="str">
            <v>Container (Plastic Bowl)</v>
          </cell>
          <cell r="G215">
            <v>0</v>
          </cell>
          <cell r="H215">
            <v>12</v>
          </cell>
        </row>
        <row r="216">
          <cell r="E216" t="str">
            <v>SHTUM</v>
          </cell>
          <cell r="F216" t="str">
            <v>1/2 pt Tumblers (Pack of 50)</v>
          </cell>
          <cell r="G216">
            <v>5.5</v>
          </cell>
          <cell r="H216" t="str">
            <v>SALE</v>
          </cell>
        </row>
        <row r="217">
          <cell r="E217" t="str">
            <v>Misc</v>
          </cell>
          <cell r="F217" t="str">
            <v> </v>
          </cell>
          <cell r="G217">
            <v>0</v>
          </cell>
          <cell r="H217">
            <v>0</v>
          </cell>
        </row>
        <row r="218">
          <cell r="E218" t="str">
            <v>EXT</v>
          </cell>
          <cell r="F218" t="str">
            <v>Extended Hire</v>
          </cell>
          <cell r="G218">
            <v>0</v>
          </cell>
        </row>
        <row r="219">
          <cell r="E219" t="str">
            <v>NOTE</v>
          </cell>
        </row>
        <row r="220">
          <cell r="E220" t="str">
            <v>BBQ C</v>
          </cell>
          <cell r="F220" t="str">
            <v>Charcoal BBQ</v>
          </cell>
          <cell r="G220">
            <v>86.4</v>
          </cell>
          <cell r="H220" t="str">
            <v>p.o.a</v>
          </cell>
        </row>
        <row r="221">
          <cell r="E221" t="str">
            <v>BBQ G</v>
          </cell>
          <cell r="F221" t="str">
            <v>Gas BBQ with Gas Bottle (6ft)</v>
          </cell>
          <cell r="G221">
            <v>144</v>
          </cell>
          <cell r="H221" t="str">
            <v>p.o.a</v>
          </cell>
        </row>
        <row r="222">
          <cell r="E222" t="str">
            <v>FRIDGE U</v>
          </cell>
          <cell r="F222" t="str">
            <v>Upright Fridge</v>
          </cell>
          <cell r="G222">
            <v>122</v>
          </cell>
          <cell r="H222" t="str">
            <v>p.o.a</v>
          </cell>
        </row>
        <row r="223">
          <cell r="E223" t="str">
            <v>CAKE 2</v>
          </cell>
          <cell r="F223" t="str">
            <v>2 Tier Cake stand</v>
          </cell>
          <cell r="G223">
            <v>5</v>
          </cell>
          <cell r="H223">
            <v>25</v>
          </cell>
        </row>
        <row r="224">
          <cell r="E224" t="str">
            <v>SALE</v>
          </cell>
          <cell r="G224">
            <v>0</v>
          </cell>
          <cell r="H224" t="str">
            <v>SALE</v>
          </cell>
        </row>
        <row r="225">
          <cell r="E225" t="str">
            <v>LC54108</v>
          </cell>
          <cell r="F225" t="str">
            <v>Table Cloth 54" x 108"</v>
          </cell>
          <cell r="G225">
            <v>5.89</v>
          </cell>
          <cell r="H225" t="str">
            <v>poa</v>
          </cell>
        </row>
        <row r="226">
          <cell r="E226" t="str">
            <v>TRES4</v>
          </cell>
          <cell r="F226" t="str">
            <v>4ft Trestle Table</v>
          </cell>
          <cell r="G226">
            <v>5.76</v>
          </cell>
          <cell r="H226" t="str">
            <v>poa</v>
          </cell>
        </row>
        <row r="227">
          <cell r="E227" t="str">
            <v>VTC</v>
          </cell>
          <cell r="F227" t="str">
            <v>Vintage Tea cup</v>
          </cell>
          <cell r="G227">
            <v>0.28</v>
          </cell>
          <cell r="H227">
            <v>7</v>
          </cell>
        </row>
        <row r="228">
          <cell r="E228" t="str">
            <v>COFJUG</v>
          </cell>
          <cell r="F228" t="str">
            <v>Glass Coffee Jug </v>
          </cell>
          <cell r="G228">
            <v>0.6</v>
          </cell>
          <cell r="H228">
            <v>12</v>
          </cell>
        </row>
        <row r="229">
          <cell r="E229" t="str">
            <v>SSTBSFV</v>
          </cell>
          <cell r="F229" t="str">
            <v>Beaded Serving Fork</v>
          </cell>
          <cell r="G229">
            <v>0.24</v>
          </cell>
          <cell r="H229">
            <v>1.44</v>
          </cell>
        </row>
        <row r="230">
          <cell r="E230" t="str">
            <v>PLTUMB1</v>
          </cell>
          <cell r="F230" t="str">
            <v>Plastic Tumbler 1 Pint</v>
          </cell>
          <cell r="G230">
            <v>0.18</v>
          </cell>
          <cell r="H230">
            <v>1.7</v>
          </cell>
        </row>
        <row r="231">
          <cell r="E231" t="str">
            <v>MOB FR</v>
          </cell>
          <cell r="F231" t="str">
            <v>Mobile Fridge (Trailer)</v>
          </cell>
          <cell r="G231">
            <v>288</v>
          </cell>
          <cell r="H231" t="str">
            <v>poa</v>
          </cell>
        </row>
        <row r="232">
          <cell r="E232" t="str">
            <v>MJ</v>
          </cell>
          <cell r="F232" t="str">
            <v>Milk Jug (1pt)</v>
          </cell>
          <cell r="G232">
            <v>0.36</v>
          </cell>
          <cell r="H232" t="str">
            <v>poa</v>
          </cell>
        </row>
        <row r="233">
          <cell r="E233" t="str">
            <v>RCOOK</v>
          </cell>
          <cell r="F233" t="str">
            <v>Rice Cooker</v>
          </cell>
          <cell r="G233">
            <v>47</v>
          </cell>
          <cell r="H233" t="str">
            <v>poa</v>
          </cell>
        </row>
        <row r="234">
          <cell r="E234" t="str">
            <v>MWAVE</v>
          </cell>
          <cell r="F234" t="str">
            <v>Ind. Micro Wave</v>
          </cell>
          <cell r="G234">
            <v>148</v>
          </cell>
          <cell r="H234">
            <v>0</v>
          </cell>
        </row>
        <row r="235">
          <cell r="E235" t="str">
            <v>GWASH</v>
          </cell>
          <cell r="F235" t="str">
            <v>Under-counter Glass Washer</v>
          </cell>
          <cell r="G235">
            <v>298</v>
          </cell>
          <cell r="H235">
            <v>0</v>
          </cell>
        </row>
        <row r="236">
          <cell r="E236" t="str">
            <v>BIN</v>
          </cell>
          <cell r="F236" t="str">
            <v>Black Plastic Rubbish Bin</v>
          </cell>
          <cell r="G236">
            <v>2</v>
          </cell>
          <cell r="H236">
            <v>15</v>
          </cell>
        </row>
        <row r="237">
          <cell r="E237" t="str">
            <v>SCOOP</v>
          </cell>
          <cell r="F237" t="str">
            <v>Ice Cream Scoop</v>
          </cell>
          <cell r="G237">
            <v>0.5</v>
          </cell>
          <cell r="H237">
            <v>5</v>
          </cell>
        </row>
        <row r="238">
          <cell r="E238" t="str">
            <v>CTAIL</v>
          </cell>
          <cell r="F238" t="str">
            <v>Cocktail Shaker</v>
          </cell>
          <cell r="G238">
            <v>3</v>
          </cell>
          <cell r="H238">
            <v>10.56</v>
          </cell>
        </row>
        <row r="239">
          <cell r="E239" t="str">
            <v>BALE5</v>
          </cell>
          <cell r="F239" t="str">
            <v>Bath Ales 5Ltr</v>
          </cell>
          <cell r="G239">
            <v>22.5</v>
          </cell>
          <cell r="H239" t="str">
            <v>SALE</v>
          </cell>
        </row>
        <row r="240">
          <cell r="E240" t="str">
            <v>OLIVE</v>
          </cell>
          <cell r="F240" t="str">
            <v>Olive Bowl Square 4"</v>
          </cell>
          <cell r="G240">
            <v>0.28</v>
          </cell>
          <cell r="H240">
            <v>4.22</v>
          </cell>
        </row>
        <row r="241">
          <cell r="E241" t="str">
            <v>SPBOWL</v>
          </cell>
          <cell r="F241" t="str">
            <v>Soup Pasta Bowl 10" wide rim</v>
          </cell>
          <cell r="G241">
            <v>0.28</v>
          </cell>
          <cell r="H241">
            <v>10.25</v>
          </cell>
        </row>
        <row r="242">
          <cell r="E242" t="str">
            <v>JACK</v>
          </cell>
          <cell r="F242" t="str">
            <v>Jack Stack 104 Plates</v>
          </cell>
          <cell r="G242">
            <v>84</v>
          </cell>
          <cell r="H242" t="str">
            <v>poa</v>
          </cell>
        </row>
        <row r="243">
          <cell r="E243" t="str">
            <v>SSCOOL</v>
          </cell>
          <cell r="F243" t="str">
            <v>Stainless Steel Wine Cooler</v>
          </cell>
          <cell r="G243">
            <v>1.5</v>
          </cell>
          <cell r="H243">
            <v>10</v>
          </cell>
        </row>
        <row r="244">
          <cell r="E244" t="str">
            <v>PJ</v>
          </cell>
          <cell r="F244" t="str">
            <v>Pint Jug (1 pint)</v>
          </cell>
          <cell r="G244">
            <v>1</v>
          </cell>
          <cell r="H244">
            <v>5.5</v>
          </cell>
        </row>
        <row r="245">
          <cell r="E245" t="str">
            <v>CABL</v>
          </cell>
          <cell r="F245" t="str">
            <v>Cabernet Wine Glass 16oz</v>
          </cell>
          <cell r="G245">
            <v>0.38</v>
          </cell>
          <cell r="H245">
            <v>3.5</v>
          </cell>
        </row>
        <row r="246">
          <cell r="E246" t="str">
            <v>BENCH</v>
          </cell>
          <cell r="F246" t="str">
            <v>Wooden Bench 6'</v>
          </cell>
          <cell r="G246">
            <v>7.5</v>
          </cell>
          <cell r="H246">
            <v>50</v>
          </cell>
        </row>
        <row r="247">
          <cell r="E247" t="str">
            <v>TCOVER</v>
          </cell>
          <cell r="F247" t="str">
            <v>Table Cover 90cm x 90cm</v>
          </cell>
          <cell r="G247">
            <v>1</v>
          </cell>
          <cell r="H247" t="str">
            <v>SALE</v>
          </cell>
        </row>
        <row r="248">
          <cell r="E248" t="str">
            <v>WB</v>
          </cell>
          <cell r="F248" t="str">
            <v>Wooden Display Board 24"x11"</v>
          </cell>
          <cell r="G248">
            <v>1.5</v>
          </cell>
          <cell r="H248">
            <v>25</v>
          </cell>
        </row>
        <row r="249">
          <cell r="E249" t="str">
            <v>VINCUP</v>
          </cell>
          <cell r="F249" t="str">
            <v>Vintage Teacup</v>
          </cell>
          <cell r="G249">
            <v>0.4</v>
          </cell>
          <cell r="H249">
            <v>2.5</v>
          </cell>
        </row>
        <row r="250">
          <cell r="E250" t="str">
            <v>VINSAUC</v>
          </cell>
          <cell r="F250" t="str">
            <v>Vintage Saucer</v>
          </cell>
          <cell r="G250">
            <v>0.4</v>
          </cell>
          <cell r="H250">
            <v>2</v>
          </cell>
        </row>
        <row r="251">
          <cell r="E251" t="str">
            <v>VINSIDE</v>
          </cell>
          <cell r="F251" t="str">
            <v>Vintage Side Plate</v>
          </cell>
          <cell r="G251">
            <v>0.5</v>
          </cell>
          <cell r="H251">
            <v>2</v>
          </cell>
        </row>
        <row r="252">
          <cell r="E252" t="str">
            <v>VINJUG</v>
          </cell>
          <cell r="F252" t="str">
            <v>Vintage Milk Jug</v>
          </cell>
          <cell r="G252">
            <v>0.5</v>
          </cell>
          <cell r="H252">
            <v>2</v>
          </cell>
        </row>
        <row r="253">
          <cell r="E253" t="str">
            <v>VINTPOT</v>
          </cell>
          <cell r="F253" t="str">
            <v>Vintage Teapot</v>
          </cell>
          <cell r="G253">
            <v>2.5</v>
          </cell>
          <cell r="H253">
            <v>5</v>
          </cell>
        </row>
        <row r="254">
          <cell r="E254" t="str">
            <v>VINCAKE</v>
          </cell>
          <cell r="F254" t="str">
            <v>Vintage Cake Stand</v>
          </cell>
          <cell r="G254">
            <v>3.5</v>
          </cell>
          <cell r="H254">
            <v>6</v>
          </cell>
        </row>
        <row r="255">
          <cell r="E255" t="str">
            <v>VINSUG</v>
          </cell>
          <cell r="F255" t="str">
            <v>Vintage Sugar Bowl</v>
          </cell>
          <cell r="G255">
            <v>0.5</v>
          </cell>
          <cell r="H255">
            <v>2</v>
          </cell>
        </row>
        <row r="256">
          <cell r="E256" t="str">
            <v>WSUG</v>
          </cell>
          <cell r="F256" t="str">
            <v>Heritage Sugar Bowl</v>
          </cell>
          <cell r="G256">
            <v>0.5</v>
          </cell>
          <cell r="H256">
            <v>3.5</v>
          </cell>
        </row>
        <row r="257">
          <cell r="E257" t="str">
            <v>C&amp;S</v>
          </cell>
          <cell r="F257" t="str">
            <v>Coffee Pour and Seve machine</v>
          </cell>
          <cell r="G257">
            <v>25</v>
          </cell>
          <cell r="H257">
            <v>150</v>
          </cell>
        </row>
        <row r="258">
          <cell r="E258" t="str">
            <v>WBOT</v>
          </cell>
          <cell r="F258" t="str">
            <v>Glass Water Bottle 1 litre</v>
          </cell>
          <cell r="G258">
            <v>0.8</v>
          </cell>
          <cell r="H258">
            <v>3.5</v>
          </cell>
        </row>
        <row r="259">
          <cell r="E259" t="str">
            <v>GBBQ</v>
          </cell>
          <cell r="F259" t="str">
            <v>Gas BBQ </v>
          </cell>
          <cell r="G259">
            <v>55</v>
          </cell>
          <cell r="H259">
            <v>400</v>
          </cell>
        </row>
        <row r="260">
          <cell r="E260" t="str">
            <v>STPOT</v>
          </cell>
          <cell r="F260" t="str">
            <v>Small Teapot 20oz</v>
          </cell>
          <cell r="G260">
            <v>1.3</v>
          </cell>
          <cell r="H260">
            <v>12.99</v>
          </cell>
        </row>
        <row r="261">
          <cell r="E261" t="str">
            <v>GF</v>
          </cell>
          <cell r="F261" t="str">
            <v>Free Standing Gas Fryer</v>
          </cell>
          <cell r="G261">
            <v>120</v>
          </cell>
          <cell r="H261" t="str">
            <v>poa</v>
          </cell>
        </row>
        <row r="262">
          <cell r="E262" t="str">
            <v>WJUG S</v>
          </cell>
          <cell r="F262" t="str">
            <v>Water Jug Small 18oz</v>
          </cell>
          <cell r="G262">
            <v>0.5</v>
          </cell>
          <cell r="H262">
            <v>1.69</v>
          </cell>
        </row>
        <row r="263">
          <cell r="E263" t="str">
            <v>SK</v>
          </cell>
          <cell r="F263" t="str">
            <v>Steak Knife Standard</v>
          </cell>
          <cell r="G263">
            <v>0.18</v>
          </cell>
          <cell r="H263">
            <v>1.25</v>
          </cell>
        </row>
        <row r="264">
          <cell r="E264" t="str">
            <v>SPBOWLL</v>
          </cell>
          <cell r="F264" t="str">
            <v>Soup/Pasta Bowl Large 11.5"</v>
          </cell>
          <cell r="G264">
            <v>0.3</v>
          </cell>
          <cell r="H264">
            <v>14.5</v>
          </cell>
        </row>
        <row r="265">
          <cell r="E265" t="str">
            <v>OVEN</v>
          </cell>
          <cell r="F265" t="str">
            <v>Electric Turbo Oven and Stand</v>
          </cell>
          <cell r="G265">
            <v>150</v>
          </cell>
          <cell r="H265">
            <v>1200</v>
          </cell>
        </row>
        <row r="266">
          <cell r="E266" t="str">
            <v>FRIDGE12</v>
          </cell>
          <cell r="F266" t="str">
            <v>Double Door Fridge 1200L capacity</v>
          </cell>
          <cell r="G266">
            <v>155</v>
          </cell>
          <cell r="H266">
            <v>1500</v>
          </cell>
        </row>
        <row r="267">
          <cell r="E267" t="str">
            <v>AIRPOT</v>
          </cell>
          <cell r="F267" t="str">
            <v>Stainless Steel Airpot 4 Litre</v>
          </cell>
          <cell r="G267">
            <v>4</v>
          </cell>
          <cell r="H267">
            <v>40</v>
          </cell>
        </row>
        <row r="268">
          <cell r="E268" t="str">
            <v>ECHFD</v>
          </cell>
          <cell r="F268" t="str">
            <v>Electric Chafing Dish/Bain Marie</v>
          </cell>
          <cell r="G268">
            <v>15</v>
          </cell>
          <cell r="H268">
            <v>175</v>
          </cell>
        </row>
        <row r="269">
          <cell r="E269" t="str">
            <v>GASTRO</v>
          </cell>
          <cell r="F269" t="str">
            <v>Full Size Gastronrom Tray for Chafing Dish</v>
          </cell>
          <cell r="G269">
            <v>3</v>
          </cell>
          <cell r="H269">
            <v>18</v>
          </cell>
        </row>
        <row r="270">
          <cell r="E270" t="str">
            <v>Spare</v>
          </cell>
          <cell r="F270" t="str">
            <v>Spare</v>
          </cell>
          <cell r="G270">
            <v>0</v>
          </cell>
          <cell r="H270">
            <v>0</v>
          </cell>
        </row>
        <row r="271">
          <cell r="E271" t="str">
            <v>Spare</v>
          </cell>
          <cell r="F271" t="str">
            <v>Spare</v>
          </cell>
          <cell r="G271">
            <v>0</v>
          </cell>
          <cell r="H271">
            <v>0</v>
          </cell>
        </row>
        <row r="272">
          <cell r="E272" t="str">
            <v>Spare</v>
          </cell>
          <cell r="F272" t="str">
            <v>Spare</v>
          </cell>
          <cell r="G272">
            <v>0</v>
          </cell>
          <cell r="H272">
            <v>0</v>
          </cell>
        </row>
        <row r="273">
          <cell r="E273" t="str">
            <v>Spare</v>
          </cell>
          <cell r="F273" t="str">
            <v>Spare</v>
          </cell>
          <cell r="G273">
            <v>0</v>
          </cell>
          <cell r="H273">
            <v>0</v>
          </cell>
        </row>
        <row r="274">
          <cell r="E274" t="str">
            <v>Spare</v>
          </cell>
          <cell r="F274" t="str">
            <v>Spare</v>
          </cell>
          <cell r="G274">
            <v>0</v>
          </cell>
          <cell r="H274">
            <v>0</v>
          </cell>
        </row>
        <row r="275">
          <cell r="E275" t="str">
            <v>Spare</v>
          </cell>
          <cell r="F275" t="str">
            <v>Spare</v>
          </cell>
          <cell r="G275">
            <v>0</v>
          </cell>
          <cell r="H275">
            <v>0</v>
          </cell>
        </row>
        <row r="276">
          <cell r="E276" t="str">
            <v>Spare</v>
          </cell>
          <cell r="F276" t="str">
            <v>Spare</v>
          </cell>
          <cell r="G276">
            <v>0</v>
          </cell>
          <cell r="H276">
            <v>0</v>
          </cell>
        </row>
        <row r="277">
          <cell r="E277" t="str">
            <v>Spare</v>
          </cell>
          <cell r="F277" t="str">
            <v>Spare</v>
          </cell>
          <cell r="G277">
            <v>0</v>
          </cell>
          <cell r="H277">
            <v>0</v>
          </cell>
        </row>
        <row r="278">
          <cell r="E278" t="str">
            <v>Spare</v>
          </cell>
          <cell r="F278" t="str">
            <v>Spare</v>
          </cell>
          <cell r="G278">
            <v>0</v>
          </cell>
          <cell r="H278">
            <v>0</v>
          </cell>
        </row>
        <row r="279">
          <cell r="E279" t="str">
            <v>Spare</v>
          </cell>
          <cell r="F279" t="str">
            <v>Spare</v>
          </cell>
          <cell r="G279">
            <v>0</v>
          </cell>
          <cell r="H279">
            <v>0</v>
          </cell>
        </row>
        <row r="280">
          <cell r="E280" t="str">
            <v>Spare</v>
          </cell>
          <cell r="F280" t="str">
            <v>Spare</v>
          </cell>
          <cell r="G280">
            <v>0</v>
          </cell>
          <cell r="H280">
            <v>0</v>
          </cell>
        </row>
        <row r="281">
          <cell r="E281" t="str">
            <v>Spare</v>
          </cell>
          <cell r="F281" t="str">
            <v>Spare</v>
          </cell>
          <cell r="G281">
            <v>0</v>
          </cell>
          <cell r="H281">
            <v>0</v>
          </cell>
        </row>
        <row r="282">
          <cell r="E282" t="str">
            <v>Spare</v>
          </cell>
          <cell r="F282" t="str">
            <v>Spare</v>
          </cell>
          <cell r="G282">
            <v>0</v>
          </cell>
          <cell r="H282">
            <v>0</v>
          </cell>
        </row>
        <row r="283">
          <cell r="E283" t="str">
            <v>Spare</v>
          </cell>
          <cell r="F283" t="str">
            <v>Spare</v>
          </cell>
          <cell r="G283">
            <v>0</v>
          </cell>
          <cell r="H283">
            <v>0</v>
          </cell>
        </row>
        <row r="284">
          <cell r="E284" t="str">
            <v>Spare</v>
          </cell>
          <cell r="F284" t="str">
            <v>Spare</v>
          </cell>
          <cell r="G284">
            <v>0</v>
          </cell>
          <cell r="H284">
            <v>0</v>
          </cell>
        </row>
        <row r="285">
          <cell r="E285" t="str">
            <v>Spare</v>
          </cell>
          <cell r="F285" t="str">
            <v>Spare</v>
          </cell>
          <cell r="G285">
            <v>0</v>
          </cell>
          <cell r="H285">
            <v>0</v>
          </cell>
        </row>
        <row r="286">
          <cell r="E286" t="str">
            <v>Spare</v>
          </cell>
          <cell r="F286" t="str">
            <v>Spare</v>
          </cell>
          <cell r="G286">
            <v>0</v>
          </cell>
          <cell r="H286">
            <v>0</v>
          </cell>
        </row>
        <row r="287">
          <cell r="E287" t="str">
            <v>Spare</v>
          </cell>
          <cell r="F287" t="str">
            <v>Spare</v>
          </cell>
          <cell r="G287">
            <v>0</v>
          </cell>
          <cell r="H287">
            <v>0</v>
          </cell>
        </row>
        <row r="288">
          <cell r="E288" t="str">
            <v>Spare</v>
          </cell>
          <cell r="F288" t="str">
            <v>Spare</v>
          </cell>
          <cell r="G288">
            <v>0</v>
          </cell>
          <cell r="H288">
            <v>0</v>
          </cell>
        </row>
        <row r="289">
          <cell r="E289" t="str">
            <v>Spare</v>
          </cell>
          <cell r="F289" t="str">
            <v>Spare</v>
          </cell>
          <cell r="G289">
            <v>0</v>
          </cell>
          <cell r="H289">
            <v>0</v>
          </cell>
        </row>
        <row r="290">
          <cell r="E290" t="str">
            <v>Spare</v>
          </cell>
          <cell r="F290" t="str">
            <v>Spare</v>
          </cell>
          <cell r="G290">
            <v>0</v>
          </cell>
          <cell r="H290">
            <v>0</v>
          </cell>
        </row>
        <row r="291">
          <cell r="E291" t="str">
            <v>Spare</v>
          </cell>
          <cell r="F291" t="str">
            <v>Spare</v>
          </cell>
          <cell r="G291">
            <v>0</v>
          </cell>
          <cell r="H291">
            <v>0</v>
          </cell>
        </row>
        <row r="292">
          <cell r="E292" t="str">
            <v>Spare</v>
          </cell>
          <cell r="F292" t="str">
            <v>Spare</v>
          </cell>
          <cell r="G292">
            <v>0</v>
          </cell>
          <cell r="H292">
            <v>0</v>
          </cell>
        </row>
        <row r="293">
          <cell r="E293" t="str">
            <v>Spare</v>
          </cell>
          <cell r="F293" t="str">
            <v>Spare</v>
          </cell>
          <cell r="G293">
            <v>0</v>
          </cell>
          <cell r="H293">
            <v>0</v>
          </cell>
        </row>
        <row r="294">
          <cell r="E294" t="str">
            <v>Spare</v>
          </cell>
          <cell r="F294" t="str">
            <v>Spare</v>
          </cell>
          <cell r="G294">
            <v>0</v>
          </cell>
          <cell r="H294">
            <v>0</v>
          </cell>
        </row>
        <row r="295">
          <cell r="E295" t="str">
            <v>Spare</v>
          </cell>
          <cell r="F295" t="str">
            <v>Spare</v>
          </cell>
          <cell r="G295">
            <v>0</v>
          </cell>
          <cell r="H295">
            <v>0</v>
          </cell>
        </row>
        <row r="296">
          <cell r="E296" t="str">
            <v>Spare</v>
          </cell>
          <cell r="F296" t="str">
            <v>Spare</v>
          </cell>
          <cell r="G296">
            <v>0</v>
          </cell>
          <cell r="H296">
            <v>0</v>
          </cell>
        </row>
        <row r="297">
          <cell r="E297" t="str">
            <v>Spare</v>
          </cell>
          <cell r="F297" t="str">
            <v>Spare</v>
          </cell>
          <cell r="G297">
            <v>0</v>
          </cell>
          <cell r="H297">
            <v>0</v>
          </cell>
        </row>
        <row r="298">
          <cell r="E298" t="str">
            <v>Spare</v>
          </cell>
          <cell r="F298" t="str">
            <v>Spare</v>
          </cell>
          <cell r="G298">
            <v>0</v>
          </cell>
          <cell r="H298">
            <v>0</v>
          </cell>
        </row>
        <row r="299">
          <cell r="E299" t="str">
            <v>Spare</v>
          </cell>
          <cell r="F299" t="str">
            <v>Spare</v>
          </cell>
          <cell r="G299">
            <v>0</v>
          </cell>
          <cell r="H299">
            <v>0</v>
          </cell>
        </row>
        <row r="300">
          <cell r="E300" t="str">
            <v>Spare</v>
          </cell>
          <cell r="F300" t="str">
            <v>Spare</v>
          </cell>
          <cell r="G300">
            <v>0</v>
          </cell>
          <cell r="H300">
            <v>0</v>
          </cell>
        </row>
        <row r="301">
          <cell r="E301" t="str">
            <v>Spare</v>
          </cell>
          <cell r="F301" t="str">
            <v>Spare</v>
          </cell>
          <cell r="G301">
            <v>0</v>
          </cell>
          <cell r="H301">
            <v>0</v>
          </cell>
        </row>
        <row r="302">
          <cell r="E302" t="str">
            <v>Spare</v>
          </cell>
          <cell r="F302" t="str">
            <v>Spare</v>
          </cell>
          <cell r="G302">
            <v>0</v>
          </cell>
          <cell r="H302">
            <v>0</v>
          </cell>
        </row>
        <row r="303">
          <cell r="E303" t="str">
            <v>Spare</v>
          </cell>
          <cell r="F303" t="str">
            <v>Spare</v>
          </cell>
          <cell r="G303">
            <v>0</v>
          </cell>
          <cell r="H303">
            <v>0</v>
          </cell>
        </row>
        <row r="304">
          <cell r="E304" t="str">
            <v>Spare</v>
          </cell>
          <cell r="F304" t="str">
            <v>Spare</v>
          </cell>
          <cell r="G304">
            <v>0</v>
          </cell>
          <cell r="H304">
            <v>0</v>
          </cell>
        </row>
        <row r="305">
          <cell r="E305" t="str">
            <v>Spare</v>
          </cell>
          <cell r="F305" t="str">
            <v>Spare</v>
          </cell>
          <cell r="G305">
            <v>0</v>
          </cell>
          <cell r="H305">
            <v>0</v>
          </cell>
        </row>
        <row r="306">
          <cell r="E306" t="str">
            <v>Spare</v>
          </cell>
          <cell r="F306" t="str">
            <v>Spare</v>
          </cell>
          <cell r="G306">
            <v>0</v>
          </cell>
          <cell r="H306">
            <v>0</v>
          </cell>
        </row>
        <row r="307">
          <cell r="E307" t="str">
            <v>Spare</v>
          </cell>
          <cell r="F307" t="str">
            <v>Spare</v>
          </cell>
          <cell r="G307">
            <v>0</v>
          </cell>
          <cell r="H307">
            <v>0</v>
          </cell>
        </row>
        <row r="308">
          <cell r="E308" t="str">
            <v>Spare</v>
          </cell>
          <cell r="F308" t="str">
            <v>Spare</v>
          </cell>
          <cell r="G308">
            <v>0</v>
          </cell>
          <cell r="H308">
            <v>0</v>
          </cell>
        </row>
        <row r="309">
          <cell r="E309" t="str">
            <v>Spare</v>
          </cell>
          <cell r="F309" t="str">
            <v>Spare</v>
          </cell>
          <cell r="G309">
            <v>0</v>
          </cell>
          <cell r="H309">
            <v>0</v>
          </cell>
        </row>
        <row r="310">
          <cell r="E310" t="str">
            <v>Spare</v>
          </cell>
          <cell r="F310" t="str">
            <v>Spare</v>
          </cell>
          <cell r="G310">
            <v>0</v>
          </cell>
          <cell r="H310">
            <v>0</v>
          </cell>
        </row>
        <row r="311">
          <cell r="E311" t="str">
            <v>Spare</v>
          </cell>
          <cell r="F311" t="str">
            <v>Spare</v>
          </cell>
          <cell r="G311">
            <v>0</v>
          </cell>
          <cell r="H311">
            <v>0</v>
          </cell>
        </row>
        <row r="312">
          <cell r="E312" t="str">
            <v>Spare</v>
          </cell>
          <cell r="F312" t="str">
            <v>Spare</v>
          </cell>
          <cell r="G312">
            <v>0</v>
          </cell>
          <cell r="H312">
            <v>0</v>
          </cell>
        </row>
        <row r="313">
          <cell r="E313" t="str">
            <v>Spare</v>
          </cell>
          <cell r="F313" t="str">
            <v>Spare</v>
          </cell>
          <cell r="G313">
            <v>0</v>
          </cell>
          <cell r="H313">
            <v>0</v>
          </cell>
        </row>
        <row r="314">
          <cell r="E314" t="str">
            <v>Spare</v>
          </cell>
          <cell r="F314" t="str">
            <v>Spare</v>
          </cell>
          <cell r="G314">
            <v>0</v>
          </cell>
          <cell r="H314">
            <v>0</v>
          </cell>
        </row>
        <row r="315">
          <cell r="E315" t="str">
            <v>Spare</v>
          </cell>
          <cell r="F315" t="str">
            <v>Spare</v>
          </cell>
          <cell r="G315">
            <v>0</v>
          </cell>
          <cell r="H315">
            <v>0</v>
          </cell>
        </row>
        <row r="316">
          <cell r="E316" t="str">
            <v>Spare</v>
          </cell>
          <cell r="F316" t="str">
            <v>Spare</v>
          </cell>
          <cell r="G316">
            <v>0</v>
          </cell>
          <cell r="H316">
            <v>0</v>
          </cell>
        </row>
        <row r="317">
          <cell r="E317" t="str">
            <v>Spare</v>
          </cell>
          <cell r="F317" t="str">
            <v>Spare</v>
          </cell>
          <cell r="G317">
            <v>0</v>
          </cell>
          <cell r="H317">
            <v>0</v>
          </cell>
        </row>
        <row r="318">
          <cell r="E318" t="str">
            <v>Spare</v>
          </cell>
          <cell r="F318" t="str">
            <v>Spare</v>
          </cell>
          <cell r="G318">
            <v>0</v>
          </cell>
          <cell r="H318">
            <v>0</v>
          </cell>
        </row>
        <row r="319">
          <cell r="E319" t="str">
            <v>Spare</v>
          </cell>
          <cell r="F319" t="str">
            <v>Spare</v>
          </cell>
          <cell r="G319">
            <v>0</v>
          </cell>
          <cell r="H319">
            <v>0</v>
          </cell>
        </row>
        <row r="320">
          <cell r="E320" t="str">
            <v>Spare</v>
          </cell>
          <cell r="F320" t="str">
            <v>Spare</v>
          </cell>
          <cell r="G320">
            <v>0</v>
          </cell>
          <cell r="H320">
            <v>0</v>
          </cell>
        </row>
        <row r="321">
          <cell r="E321" t="str">
            <v>Spare</v>
          </cell>
          <cell r="F321" t="str">
            <v>Spare</v>
          </cell>
          <cell r="G321">
            <v>0</v>
          </cell>
          <cell r="H321">
            <v>0</v>
          </cell>
        </row>
        <row r="322">
          <cell r="E322" t="str">
            <v>Spare</v>
          </cell>
          <cell r="F322" t="str">
            <v>Spare</v>
          </cell>
          <cell r="G322">
            <v>0</v>
          </cell>
          <cell r="H322">
            <v>0</v>
          </cell>
        </row>
        <row r="323">
          <cell r="E323" t="str">
            <v>Spare</v>
          </cell>
          <cell r="F323" t="str">
            <v>Spare</v>
          </cell>
          <cell r="G323">
            <v>0</v>
          </cell>
          <cell r="H323">
            <v>0</v>
          </cell>
        </row>
        <row r="324">
          <cell r="E324" t="str">
            <v>Spare</v>
          </cell>
          <cell r="F324" t="str">
            <v>Spare</v>
          </cell>
          <cell r="G324">
            <v>0</v>
          </cell>
          <cell r="H324">
            <v>0</v>
          </cell>
        </row>
        <row r="325">
          <cell r="E325" t="str">
            <v>Spare</v>
          </cell>
          <cell r="F325" t="str">
            <v>Spare</v>
          </cell>
          <cell r="G325">
            <v>0</v>
          </cell>
          <cell r="H325">
            <v>0</v>
          </cell>
        </row>
        <row r="326">
          <cell r="E326" t="str">
            <v>Spare</v>
          </cell>
          <cell r="F326" t="str">
            <v>Spare</v>
          </cell>
          <cell r="G326">
            <v>0</v>
          </cell>
          <cell r="H326">
            <v>0</v>
          </cell>
        </row>
        <row r="327">
          <cell r="E327" t="str">
            <v>Spare</v>
          </cell>
          <cell r="F327" t="str">
            <v>Spare</v>
          </cell>
          <cell r="G327">
            <v>0</v>
          </cell>
          <cell r="H327">
            <v>0</v>
          </cell>
        </row>
        <row r="328">
          <cell r="E328" t="str">
            <v>Spare</v>
          </cell>
          <cell r="F328" t="str">
            <v>Spare</v>
          </cell>
          <cell r="G328">
            <v>0</v>
          </cell>
          <cell r="H328">
            <v>0</v>
          </cell>
        </row>
        <row r="329">
          <cell r="E329" t="str">
            <v>Spare</v>
          </cell>
          <cell r="F329" t="str">
            <v>Spare</v>
          </cell>
          <cell r="G329">
            <v>0</v>
          </cell>
          <cell r="H329">
            <v>0</v>
          </cell>
        </row>
        <row r="330">
          <cell r="E330" t="str">
            <v>Spare</v>
          </cell>
          <cell r="F330" t="str">
            <v>Spare</v>
          </cell>
          <cell r="G330">
            <v>0</v>
          </cell>
          <cell r="H330">
            <v>0</v>
          </cell>
        </row>
        <row r="331">
          <cell r="E331" t="str">
            <v>Spare</v>
          </cell>
          <cell r="F331" t="str">
            <v>Spare</v>
          </cell>
          <cell r="G331">
            <v>0</v>
          </cell>
          <cell r="H331">
            <v>0</v>
          </cell>
        </row>
        <row r="332">
          <cell r="E332" t="str">
            <v>Spare</v>
          </cell>
          <cell r="F332" t="str">
            <v>Spare</v>
          </cell>
          <cell r="G332">
            <v>0</v>
          </cell>
          <cell r="H332">
            <v>0</v>
          </cell>
        </row>
        <row r="333">
          <cell r="E333" t="str">
            <v>Spare</v>
          </cell>
          <cell r="F333" t="str">
            <v>Spare</v>
          </cell>
          <cell r="G333">
            <v>0</v>
          </cell>
          <cell r="H333">
            <v>0</v>
          </cell>
        </row>
        <row r="334">
          <cell r="E334" t="str">
            <v>Spare</v>
          </cell>
          <cell r="F334" t="str">
            <v>Spare</v>
          </cell>
          <cell r="G334">
            <v>0</v>
          </cell>
          <cell r="H334">
            <v>0</v>
          </cell>
        </row>
        <row r="335">
          <cell r="E335" t="str">
            <v>Spare</v>
          </cell>
          <cell r="F335" t="str">
            <v>Spare</v>
          </cell>
          <cell r="G335">
            <v>0</v>
          </cell>
          <cell r="H335">
            <v>0</v>
          </cell>
        </row>
        <row r="336">
          <cell r="E336" t="str">
            <v>Spare</v>
          </cell>
          <cell r="F336" t="str">
            <v>Spare</v>
          </cell>
          <cell r="G336">
            <v>0</v>
          </cell>
          <cell r="H336">
            <v>0</v>
          </cell>
        </row>
        <row r="337">
          <cell r="E337" t="str">
            <v>Spare</v>
          </cell>
          <cell r="F337" t="str">
            <v>Spare</v>
          </cell>
          <cell r="G337">
            <v>0</v>
          </cell>
          <cell r="H337">
            <v>0</v>
          </cell>
        </row>
        <row r="338">
          <cell r="E338" t="str">
            <v>Spare</v>
          </cell>
          <cell r="F338" t="str">
            <v>Spare</v>
          </cell>
          <cell r="G338">
            <v>0</v>
          </cell>
          <cell r="H338">
            <v>0</v>
          </cell>
        </row>
        <row r="339">
          <cell r="E339" t="str">
            <v>Spare</v>
          </cell>
          <cell r="F339" t="str">
            <v>Spare</v>
          </cell>
          <cell r="G339">
            <v>0</v>
          </cell>
          <cell r="H339">
            <v>0</v>
          </cell>
        </row>
        <row r="340">
          <cell r="E340" t="str">
            <v>Spare</v>
          </cell>
          <cell r="F340" t="str">
            <v>Spare</v>
          </cell>
          <cell r="G340">
            <v>0</v>
          </cell>
          <cell r="H340">
            <v>0</v>
          </cell>
        </row>
        <row r="341">
          <cell r="E341" t="str">
            <v>Spare</v>
          </cell>
          <cell r="F341" t="str">
            <v>Spare</v>
          </cell>
          <cell r="G341">
            <v>0</v>
          </cell>
          <cell r="H341">
            <v>0</v>
          </cell>
        </row>
        <row r="342">
          <cell r="E342" t="str">
            <v>Spare</v>
          </cell>
          <cell r="F342" t="str">
            <v>Spare</v>
          </cell>
          <cell r="G342">
            <v>0</v>
          </cell>
          <cell r="H342">
            <v>0</v>
          </cell>
        </row>
        <row r="343">
          <cell r="E343" t="str">
            <v>Spare</v>
          </cell>
          <cell r="F343" t="str">
            <v>Spare</v>
          </cell>
          <cell r="G343">
            <v>0</v>
          </cell>
          <cell r="H343">
            <v>0</v>
          </cell>
        </row>
        <row r="344">
          <cell r="E344" t="str">
            <v>Spare</v>
          </cell>
          <cell r="F344" t="str">
            <v>Spare</v>
          </cell>
          <cell r="G344">
            <v>0</v>
          </cell>
          <cell r="H344">
            <v>0</v>
          </cell>
        </row>
        <row r="345">
          <cell r="E345" t="str">
            <v>Spare</v>
          </cell>
          <cell r="F345" t="str">
            <v>Spare</v>
          </cell>
          <cell r="G345">
            <v>0</v>
          </cell>
          <cell r="H345">
            <v>0</v>
          </cell>
        </row>
        <row r="346">
          <cell r="E346" t="str">
            <v>Spare</v>
          </cell>
          <cell r="F346" t="str">
            <v>Spare</v>
          </cell>
          <cell r="G346">
            <v>0</v>
          </cell>
          <cell r="H346">
            <v>0</v>
          </cell>
        </row>
        <row r="347">
          <cell r="E347" t="str">
            <v>Spare</v>
          </cell>
          <cell r="F347" t="str">
            <v>Spare</v>
          </cell>
          <cell r="G347">
            <v>0</v>
          </cell>
          <cell r="H347">
            <v>0</v>
          </cell>
        </row>
        <row r="348">
          <cell r="E348" t="str">
            <v>Spare</v>
          </cell>
          <cell r="F348" t="str">
            <v>Spare</v>
          </cell>
          <cell r="G348">
            <v>0</v>
          </cell>
          <cell r="H348">
            <v>0</v>
          </cell>
        </row>
        <row r="349">
          <cell r="E349" t="str">
            <v>Test</v>
          </cell>
          <cell r="F349" t="str">
            <v>Test Message line 349</v>
          </cell>
          <cell r="G349">
            <v>0</v>
          </cell>
          <cell r="H34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44"/>
  <sheetViews>
    <sheetView zoomScalePageLayoutView="0" workbookViewId="0" topLeftCell="A10">
      <selection activeCell="C45" sqref="C45"/>
    </sheetView>
  </sheetViews>
  <sheetFormatPr defaultColWidth="9.140625" defaultRowHeight="12.75"/>
  <cols>
    <col min="1" max="26" width="2.7109375" style="28" customWidth="1"/>
    <col min="27" max="16384" width="9.140625" style="28" customWidth="1"/>
  </cols>
  <sheetData>
    <row r="1" spans="1:26" ht="12.75">
      <c r="A1" s="206" t="s">
        <v>202</v>
      </c>
      <c r="B1" s="206"/>
      <c r="C1" s="206"/>
      <c r="D1" s="206"/>
      <c r="E1" s="206"/>
      <c r="F1" s="206"/>
      <c r="G1" s="206"/>
      <c r="H1" s="23"/>
      <c r="I1" s="23"/>
      <c r="J1" s="23"/>
      <c r="K1" s="23"/>
      <c r="L1" s="23"/>
      <c r="M1" s="23"/>
      <c r="N1" s="23"/>
      <c r="O1" s="23"/>
      <c r="P1" s="23"/>
      <c r="Q1" s="23"/>
      <c r="R1" s="23"/>
      <c r="S1" s="23"/>
      <c r="T1" s="23"/>
      <c r="U1" s="23"/>
      <c r="V1" s="23"/>
      <c r="W1" s="23"/>
      <c r="X1" s="23"/>
      <c r="Y1" s="23"/>
      <c r="Z1" s="23"/>
    </row>
    <row r="2" spans="1:26" ht="12.75">
      <c r="A2" s="206"/>
      <c r="B2" s="206"/>
      <c r="C2" s="206"/>
      <c r="D2" s="206"/>
      <c r="E2" s="206"/>
      <c r="F2" s="206"/>
      <c r="G2" s="206"/>
      <c r="H2" s="23"/>
      <c r="I2" s="23"/>
      <c r="J2" s="23"/>
      <c r="K2" s="207" t="s">
        <v>195</v>
      </c>
      <c r="L2" s="207"/>
      <c r="M2" s="207"/>
      <c r="N2" s="207"/>
      <c r="O2" s="207"/>
      <c r="P2" s="207"/>
      <c r="Q2" s="207"/>
      <c r="R2" s="207"/>
      <c r="S2" s="207"/>
      <c r="T2" s="207"/>
      <c r="U2" s="207"/>
      <c r="V2" s="207"/>
      <c r="W2" s="207"/>
      <c r="X2" s="207"/>
      <c r="Y2" s="207"/>
      <c r="Z2" s="207"/>
    </row>
    <row r="3" spans="1:26" ht="12.75" customHeight="1">
      <c r="A3" s="205" t="s">
        <v>236</v>
      </c>
      <c r="B3" s="205"/>
      <c r="C3" s="205"/>
      <c r="D3" s="205"/>
      <c r="E3" s="205"/>
      <c r="F3" s="205"/>
      <c r="G3" s="205"/>
      <c r="H3" s="205"/>
      <c r="I3" s="205"/>
      <c r="J3" s="205"/>
      <c r="K3" s="205"/>
      <c r="L3" s="205"/>
      <c r="M3" s="205"/>
      <c r="N3" s="208" t="s">
        <v>448</v>
      </c>
      <c r="O3" s="208"/>
      <c r="P3" s="208"/>
      <c r="Q3" s="208"/>
      <c r="R3" s="208"/>
      <c r="S3" s="208"/>
      <c r="T3" s="208"/>
      <c r="U3" s="208"/>
      <c r="V3" s="208"/>
      <c r="W3" s="208"/>
      <c r="X3" s="208"/>
      <c r="Y3" s="208"/>
      <c r="Z3" s="208"/>
    </row>
    <row r="4" spans="1:26" ht="12.75" customHeight="1">
      <c r="A4" s="205"/>
      <c r="B4" s="205"/>
      <c r="C4" s="205"/>
      <c r="D4" s="205"/>
      <c r="E4" s="205"/>
      <c r="F4" s="205"/>
      <c r="G4" s="205"/>
      <c r="H4" s="205"/>
      <c r="I4" s="205"/>
      <c r="J4" s="205"/>
      <c r="K4" s="205"/>
      <c r="L4" s="205"/>
      <c r="M4" s="205"/>
      <c r="N4" s="23"/>
      <c r="O4" s="23"/>
      <c r="P4" s="23"/>
      <c r="Q4" s="23"/>
      <c r="R4" s="210" t="s">
        <v>437</v>
      </c>
      <c r="S4" s="210"/>
      <c r="T4" s="210"/>
      <c r="U4" s="210"/>
      <c r="V4" s="210"/>
      <c r="W4" s="210"/>
      <c r="X4" s="210"/>
      <c r="Y4" s="210"/>
      <c r="Z4" s="210"/>
    </row>
    <row r="5" spans="1:26" ht="12.75">
      <c r="A5" s="205"/>
      <c r="B5" s="205"/>
      <c r="C5" s="205"/>
      <c r="D5" s="205"/>
      <c r="E5" s="205"/>
      <c r="F5" s="205"/>
      <c r="G5" s="205"/>
      <c r="H5" s="205"/>
      <c r="I5" s="205"/>
      <c r="J5" s="205"/>
      <c r="K5" s="205"/>
      <c r="L5" s="205"/>
      <c r="M5" s="205"/>
      <c r="N5" s="23"/>
      <c r="O5" s="23"/>
      <c r="P5" s="23"/>
      <c r="Q5" s="23"/>
      <c r="R5" s="23"/>
      <c r="S5" s="23"/>
      <c r="T5" s="208" t="s">
        <v>243</v>
      </c>
      <c r="U5" s="209"/>
      <c r="V5" s="209"/>
      <c r="W5" s="209"/>
      <c r="X5" s="209"/>
      <c r="Y5" s="209"/>
      <c r="Z5" s="209"/>
    </row>
    <row r="6" spans="1:26" ht="12.75" customHeight="1">
      <c r="A6" s="23"/>
      <c r="B6" s="23"/>
      <c r="C6" s="23"/>
      <c r="D6" s="23"/>
      <c r="E6" s="23"/>
      <c r="F6" s="23"/>
      <c r="G6" s="23"/>
      <c r="H6" s="23"/>
      <c r="I6" s="23"/>
      <c r="J6" s="23"/>
      <c r="K6" s="23"/>
      <c r="L6" s="23"/>
      <c r="M6" s="23"/>
      <c r="N6" s="23"/>
      <c r="O6" s="23"/>
      <c r="P6" s="23"/>
      <c r="Q6" s="23"/>
      <c r="R6" s="23"/>
      <c r="S6" s="211" t="s">
        <v>449</v>
      </c>
      <c r="T6" s="211"/>
      <c r="U6" s="211"/>
      <c r="V6" s="211"/>
      <c r="W6" s="211"/>
      <c r="X6" s="211"/>
      <c r="Y6" s="211"/>
      <c r="Z6" s="211"/>
    </row>
    <row r="7" spans="1:26" ht="12.75">
      <c r="A7" s="204" t="s">
        <v>451</v>
      </c>
      <c r="B7" s="202"/>
      <c r="C7" s="202"/>
      <c r="D7" s="202"/>
      <c r="E7" s="202"/>
      <c r="F7" s="202"/>
      <c r="G7" s="202"/>
      <c r="H7" s="202"/>
      <c r="I7" s="202"/>
      <c r="J7" s="202"/>
      <c r="K7" s="202"/>
      <c r="L7" s="202"/>
      <c r="M7" s="202"/>
      <c r="N7" s="202"/>
      <c r="O7" s="202"/>
      <c r="P7" s="202"/>
      <c r="Q7" s="202"/>
      <c r="R7" s="202"/>
      <c r="S7" s="202"/>
      <c r="T7" s="202"/>
      <c r="U7" s="202"/>
      <c r="V7" s="202"/>
      <c r="W7" s="202"/>
      <c r="X7" s="202"/>
      <c r="Y7" s="202"/>
      <c r="Z7" s="202"/>
    </row>
    <row r="8" spans="1:26" ht="12.75">
      <c r="A8" s="202" t="s">
        <v>189</v>
      </c>
      <c r="B8" s="202"/>
      <c r="C8" s="202"/>
      <c r="D8" s="202"/>
      <c r="E8" s="202"/>
      <c r="F8" s="202"/>
      <c r="G8" s="202"/>
      <c r="H8" s="202"/>
      <c r="I8" s="202"/>
      <c r="J8" s="202"/>
      <c r="K8" s="202"/>
      <c r="L8" s="202"/>
      <c r="M8" s="202"/>
      <c r="N8" s="202"/>
      <c r="O8" s="202"/>
      <c r="P8" s="202"/>
      <c r="Q8" s="202"/>
      <c r="R8" s="202"/>
      <c r="S8" s="202"/>
      <c r="T8" s="202"/>
      <c r="U8" s="202"/>
      <c r="V8" s="202"/>
      <c r="W8" s="202"/>
      <c r="X8" s="202"/>
      <c r="Y8" s="202"/>
      <c r="Z8" s="202"/>
    </row>
    <row r="9" spans="1:26" ht="12.75">
      <c r="A9" s="24"/>
      <c r="B9" s="23"/>
      <c r="C9" s="23"/>
      <c r="D9" s="23"/>
      <c r="E9" s="23"/>
      <c r="F9" s="23"/>
      <c r="G9" s="23"/>
      <c r="H9" s="23"/>
      <c r="I9" s="23"/>
      <c r="J9" s="23"/>
      <c r="K9" s="23"/>
      <c r="L9" s="23"/>
      <c r="M9" s="23"/>
      <c r="N9" s="23"/>
      <c r="O9" s="23"/>
      <c r="P9" s="23"/>
      <c r="Q9" s="23"/>
      <c r="R9" s="23"/>
      <c r="S9" s="23"/>
      <c r="T9" s="23"/>
      <c r="U9" s="23"/>
      <c r="V9" s="23"/>
      <c r="W9" s="23"/>
      <c r="X9" s="23"/>
      <c r="Y9" s="23"/>
      <c r="Z9" s="23"/>
    </row>
    <row r="10" spans="1:26" ht="12.75">
      <c r="A10" s="23"/>
      <c r="B10" s="194" t="s">
        <v>193</v>
      </c>
      <c r="C10" s="194"/>
      <c r="D10" s="194"/>
      <c r="E10" s="194"/>
      <c r="F10" s="194"/>
      <c r="G10" s="194"/>
      <c r="H10" s="194"/>
      <c r="I10" s="194"/>
      <c r="J10" s="194"/>
      <c r="K10" s="25"/>
      <c r="L10" s="25"/>
      <c r="M10" s="25"/>
      <c r="N10" s="25"/>
      <c r="O10" s="25"/>
      <c r="P10" s="25"/>
      <c r="Q10" s="25"/>
      <c r="R10" s="25"/>
      <c r="S10" s="25"/>
      <c r="T10" s="25"/>
      <c r="U10" s="25"/>
      <c r="V10" s="25"/>
      <c r="W10" s="25"/>
      <c r="X10" s="25"/>
      <c r="Y10" s="25"/>
      <c r="Z10" s="25"/>
    </row>
    <row r="11" spans="1:26" ht="12.75">
      <c r="A11" s="23"/>
      <c r="B11" s="25"/>
      <c r="C11" s="195" t="s">
        <v>203</v>
      </c>
      <c r="D11" s="195"/>
      <c r="E11" s="195"/>
      <c r="F11" s="195"/>
      <c r="G11" s="195"/>
      <c r="H11" s="195"/>
      <c r="I11" s="195"/>
      <c r="J11" s="195"/>
      <c r="K11" s="195" t="s">
        <v>196</v>
      </c>
      <c r="L11" s="195"/>
      <c r="M11" s="195"/>
      <c r="N11" s="195"/>
      <c r="O11" s="195"/>
      <c r="P11" s="195"/>
      <c r="Q11" s="195"/>
      <c r="R11" s="195"/>
      <c r="S11" s="195"/>
      <c r="T11" s="195"/>
      <c r="U11" s="195"/>
      <c r="V11" s="195"/>
      <c r="W11" s="195"/>
      <c r="X11" s="195"/>
      <c r="Y11" s="195"/>
      <c r="Z11" s="195"/>
    </row>
    <row r="12" spans="1:26" ht="12.75">
      <c r="A12" s="23"/>
      <c r="B12" s="25"/>
      <c r="C12" s="195" t="s">
        <v>200</v>
      </c>
      <c r="D12" s="195"/>
      <c r="E12" s="195"/>
      <c r="F12" s="195"/>
      <c r="G12" s="195"/>
      <c r="H12" s="195"/>
      <c r="I12" s="195"/>
      <c r="J12" s="195"/>
      <c r="K12" s="195" t="s">
        <v>197</v>
      </c>
      <c r="L12" s="195"/>
      <c r="M12" s="195"/>
      <c r="N12" s="195"/>
      <c r="O12" s="195"/>
      <c r="P12" s="195"/>
      <c r="Q12" s="195"/>
      <c r="R12" s="195"/>
      <c r="S12" s="195"/>
      <c r="T12" s="195"/>
      <c r="U12" s="195"/>
      <c r="V12" s="195"/>
      <c r="W12" s="195"/>
      <c r="X12" s="195"/>
      <c r="Y12" s="195"/>
      <c r="Z12" s="195"/>
    </row>
    <row r="13" spans="1:26" ht="12.75">
      <c r="A13" s="199" t="s">
        <v>438</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row>
    <row r="14" spans="1:26" ht="12.75">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row>
    <row r="15" spans="1:26" ht="12.75">
      <c r="A15" s="212" t="s">
        <v>190</v>
      </c>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row>
    <row r="16" spans="1:26" ht="12.75">
      <c r="A16" s="24"/>
      <c r="B16" s="24"/>
      <c r="C16" s="24"/>
      <c r="D16" s="24"/>
      <c r="E16" s="24"/>
      <c r="F16" s="24"/>
      <c r="G16" s="213" t="s">
        <v>191</v>
      </c>
      <c r="H16" s="213"/>
      <c r="I16" s="213"/>
      <c r="J16" s="213"/>
      <c r="K16" s="213"/>
      <c r="L16" s="213"/>
      <c r="M16" s="213"/>
      <c r="N16" s="213"/>
      <c r="O16" s="213"/>
      <c r="P16" s="213"/>
      <c r="Q16" s="213"/>
      <c r="R16" s="213"/>
      <c r="S16" s="213"/>
      <c r="T16" s="213"/>
      <c r="U16" s="24"/>
      <c r="V16" s="24"/>
      <c r="W16" s="24"/>
      <c r="X16" s="24"/>
      <c r="Y16" s="24"/>
      <c r="Z16" s="24"/>
    </row>
    <row r="17" spans="1:26" ht="12.75" customHeight="1">
      <c r="A17" s="24"/>
      <c r="B17" s="24"/>
      <c r="C17" s="24"/>
      <c r="D17" s="24"/>
      <c r="E17" s="24"/>
      <c r="F17" s="24"/>
      <c r="G17" s="213"/>
      <c r="H17" s="213"/>
      <c r="I17" s="213"/>
      <c r="J17" s="213"/>
      <c r="K17" s="213"/>
      <c r="L17" s="213"/>
      <c r="M17" s="213"/>
      <c r="N17" s="213"/>
      <c r="O17" s="213"/>
      <c r="P17" s="213"/>
      <c r="Q17" s="213"/>
      <c r="R17" s="213"/>
      <c r="S17" s="213"/>
      <c r="T17" s="213"/>
      <c r="U17" s="24"/>
      <c r="V17" s="24"/>
      <c r="W17" s="24"/>
      <c r="X17" s="24"/>
      <c r="Y17" s="24"/>
      <c r="Z17" s="24"/>
    </row>
    <row r="18" spans="1:26" ht="12.75" customHeight="1">
      <c r="A18" s="24"/>
      <c r="B18" s="24"/>
      <c r="C18" s="24"/>
      <c r="D18" s="24"/>
      <c r="E18" s="24"/>
      <c r="F18" s="24"/>
      <c r="G18" s="214" t="s">
        <v>192</v>
      </c>
      <c r="H18" s="214"/>
      <c r="I18" s="214"/>
      <c r="J18" s="214"/>
      <c r="K18" s="214"/>
      <c r="L18" s="214"/>
      <c r="M18" s="214"/>
      <c r="N18" s="214"/>
      <c r="O18" s="214"/>
      <c r="P18" s="214"/>
      <c r="Q18" s="214"/>
      <c r="R18" s="214"/>
      <c r="S18" s="214"/>
      <c r="T18" s="214"/>
      <c r="U18" s="24"/>
      <c r="V18" s="24"/>
      <c r="W18" s="24"/>
      <c r="X18" s="24"/>
      <c r="Y18" s="24"/>
      <c r="Z18" s="24"/>
    </row>
    <row r="19" spans="1:26" ht="12.75">
      <c r="A19" s="26"/>
      <c r="B19" s="26"/>
      <c r="C19" s="26"/>
      <c r="D19" s="26"/>
      <c r="E19" s="26"/>
      <c r="F19" s="26"/>
      <c r="G19" s="214"/>
      <c r="H19" s="214"/>
      <c r="I19" s="214"/>
      <c r="J19" s="214"/>
      <c r="K19" s="214"/>
      <c r="L19" s="214"/>
      <c r="M19" s="214"/>
      <c r="N19" s="214"/>
      <c r="O19" s="214"/>
      <c r="P19" s="214"/>
      <c r="Q19" s="214"/>
      <c r="R19" s="214"/>
      <c r="S19" s="214"/>
      <c r="T19" s="214"/>
      <c r="U19" s="26"/>
      <c r="V19" s="26"/>
      <c r="W19" s="26"/>
      <c r="X19" s="26"/>
      <c r="Y19" s="26"/>
      <c r="Z19" s="26"/>
    </row>
    <row r="20" spans="1:26" ht="12.7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s="23" customFormat="1" ht="25.5" customHeight="1">
      <c r="A21" s="215" t="s">
        <v>341</v>
      </c>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row>
    <row r="22" spans="1:26" ht="12.7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2.75">
      <c r="A23" s="216" t="s">
        <v>439</v>
      </c>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row>
    <row r="24" spans="1:26" ht="12.75" customHeight="1">
      <c r="A24" s="200" t="s">
        <v>440</v>
      </c>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row>
    <row r="25" spans="1:26" ht="12.75" customHeight="1">
      <c r="A25" s="200" t="s">
        <v>441</v>
      </c>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row>
    <row r="26" spans="1:26" ht="12.75" customHeight="1">
      <c r="A26" s="220"/>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row>
    <row r="27" spans="1:26" ht="4.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ht="36" customHeight="1">
      <c r="A28" s="221" t="s">
        <v>393</v>
      </c>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row>
    <row r="29" spans="1:26" ht="14.25" customHeight="1">
      <c r="A29" s="202"/>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row>
    <row r="30" spans="1:26" ht="14.25" customHeight="1">
      <c r="A30" s="202" t="s">
        <v>242</v>
      </c>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row>
    <row r="31" spans="1:26" ht="12.75" customHeight="1">
      <c r="A31" s="199" t="s">
        <v>201</v>
      </c>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row>
    <row r="32" spans="1:26" ht="12.75">
      <c r="A32" s="199" t="s">
        <v>194</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row>
    <row r="33" spans="1:26" ht="12.75">
      <c r="A33" s="199"/>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row>
    <row r="34" spans="1:26" ht="12.75">
      <c r="A34" s="26"/>
      <c r="B34" s="26"/>
      <c r="C34" s="26"/>
      <c r="D34" s="23"/>
      <c r="E34" s="203" t="s">
        <v>442</v>
      </c>
      <c r="F34" s="203"/>
      <c r="G34" s="203"/>
      <c r="H34" s="203"/>
      <c r="I34" s="203"/>
      <c r="J34" s="203"/>
      <c r="K34" s="203"/>
      <c r="L34" s="203"/>
      <c r="M34" s="203"/>
      <c r="N34" s="203"/>
      <c r="O34" s="203"/>
      <c r="P34" s="203"/>
      <c r="Q34" s="203"/>
      <c r="R34" s="203"/>
      <c r="S34" s="203"/>
      <c r="T34" s="203"/>
      <c r="U34" s="203"/>
      <c r="V34" s="203"/>
      <c r="W34" s="26"/>
      <c r="X34" s="26"/>
      <c r="Y34" s="26"/>
      <c r="Z34" s="26"/>
    </row>
    <row r="35" spans="1:26" ht="12.75">
      <c r="A35" s="26"/>
      <c r="B35" s="26"/>
      <c r="C35" s="26"/>
      <c r="D35" s="23"/>
      <c r="E35" s="223" t="s">
        <v>443</v>
      </c>
      <c r="F35" s="223"/>
      <c r="G35" s="223"/>
      <c r="H35" s="223"/>
      <c r="I35" s="223"/>
      <c r="J35" s="223"/>
      <c r="K35" s="223"/>
      <c r="L35" s="223"/>
      <c r="M35" s="223"/>
      <c r="N35" s="223"/>
      <c r="O35" s="223"/>
      <c r="P35" s="223"/>
      <c r="Q35" s="223"/>
      <c r="R35" s="223"/>
      <c r="S35" s="223"/>
      <c r="T35" s="223"/>
      <c r="U35" s="223"/>
      <c r="V35" s="223"/>
      <c r="W35" s="26"/>
      <c r="X35" s="26"/>
      <c r="Y35" s="26"/>
      <c r="Z35" s="26"/>
    </row>
    <row r="36" spans="1:26" ht="12.75">
      <c r="A36" s="26"/>
      <c r="B36" s="26"/>
      <c r="C36" s="26"/>
      <c r="D36" s="23"/>
      <c r="E36" s="223"/>
      <c r="F36" s="223"/>
      <c r="G36" s="223"/>
      <c r="H36" s="223"/>
      <c r="I36" s="223"/>
      <c r="J36" s="223"/>
      <c r="K36" s="223"/>
      <c r="L36" s="223"/>
      <c r="M36" s="223"/>
      <c r="N36" s="223"/>
      <c r="O36" s="223"/>
      <c r="P36" s="223"/>
      <c r="Q36" s="223"/>
      <c r="R36" s="223"/>
      <c r="S36" s="223"/>
      <c r="T36" s="223"/>
      <c r="U36" s="223"/>
      <c r="V36" s="223"/>
      <c r="W36" s="26"/>
      <c r="X36" s="26"/>
      <c r="Y36" s="26"/>
      <c r="Z36" s="26"/>
    </row>
    <row r="37" spans="1:26" ht="12.75">
      <c r="A37" s="26"/>
      <c r="B37" s="26"/>
      <c r="C37" s="26"/>
      <c r="D37" s="23"/>
      <c r="E37" s="223"/>
      <c r="F37" s="223"/>
      <c r="G37" s="223"/>
      <c r="H37" s="223"/>
      <c r="I37" s="223"/>
      <c r="J37" s="223"/>
      <c r="K37" s="223"/>
      <c r="L37" s="223"/>
      <c r="M37" s="223"/>
      <c r="N37" s="223"/>
      <c r="O37" s="223"/>
      <c r="P37" s="223"/>
      <c r="Q37" s="223"/>
      <c r="R37" s="223"/>
      <c r="S37" s="223"/>
      <c r="T37" s="223"/>
      <c r="U37" s="223"/>
      <c r="V37" s="223"/>
      <c r="W37" s="26"/>
      <c r="X37" s="26"/>
      <c r="Y37" s="26"/>
      <c r="Z37" s="26"/>
    </row>
    <row r="38" spans="1:26" ht="23.25" customHeight="1">
      <c r="A38" s="26"/>
      <c r="B38" s="26"/>
      <c r="C38" s="26"/>
      <c r="D38" s="23"/>
      <c r="E38" s="218" t="s">
        <v>444</v>
      </c>
      <c r="F38" s="218"/>
      <c r="G38" s="218"/>
      <c r="H38" s="218"/>
      <c r="I38" s="218"/>
      <c r="J38" s="218"/>
      <c r="K38" s="218"/>
      <c r="L38" s="218"/>
      <c r="M38" s="218"/>
      <c r="N38" s="218"/>
      <c r="O38" s="218"/>
      <c r="P38" s="218"/>
      <c r="Q38" s="218"/>
      <c r="R38" s="218"/>
      <c r="S38" s="218"/>
      <c r="T38" s="218"/>
      <c r="U38" s="218"/>
      <c r="V38" s="218"/>
      <c r="W38" s="26"/>
      <c r="X38" s="26"/>
      <c r="Y38" s="26"/>
      <c r="Z38" s="26"/>
    </row>
    <row r="39" spans="1:26" ht="18">
      <c r="A39" s="23"/>
      <c r="B39" s="23"/>
      <c r="C39" s="23"/>
      <c r="D39" s="23"/>
      <c r="E39" s="219"/>
      <c r="F39" s="219"/>
      <c r="G39" s="219"/>
      <c r="H39" s="219"/>
      <c r="I39" s="219"/>
      <c r="J39" s="219"/>
      <c r="K39" s="219"/>
      <c r="L39" s="219"/>
      <c r="M39" s="219"/>
      <c r="N39" s="219"/>
      <c r="O39" s="219"/>
      <c r="P39" s="219"/>
      <c r="Q39" s="219"/>
      <c r="R39" s="219"/>
      <c r="S39" s="219"/>
      <c r="T39" s="219"/>
      <c r="U39" s="219"/>
      <c r="V39" s="219"/>
      <c r="W39" s="23"/>
      <c r="X39" s="23"/>
      <c r="Y39" s="23"/>
      <c r="Z39" s="23"/>
    </row>
    <row r="40" spans="1:26" ht="12.7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ht="12.75">
      <c r="A41" s="196" t="s">
        <v>408</v>
      </c>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row>
    <row r="42" spans="1:26" ht="12.75">
      <c r="A42" s="198">
        <v>44593</v>
      </c>
      <c r="B42" s="198"/>
      <c r="C42" s="198"/>
      <c r="D42" s="197" t="s">
        <v>394</v>
      </c>
      <c r="E42" s="197"/>
      <c r="F42" s="197"/>
      <c r="G42" s="197"/>
      <c r="H42" s="197"/>
      <c r="I42" s="197"/>
      <c r="J42" s="197"/>
      <c r="K42" s="197"/>
      <c r="L42" s="197"/>
      <c r="M42" s="197"/>
      <c r="N42" s="197"/>
      <c r="O42" s="197"/>
      <c r="P42" s="197"/>
      <c r="Q42" s="197"/>
      <c r="R42" s="197"/>
      <c r="S42" s="197"/>
      <c r="T42" s="197"/>
      <c r="U42" s="197"/>
      <c r="V42" s="197"/>
      <c r="W42" s="197"/>
      <c r="X42" s="198">
        <v>44593</v>
      </c>
      <c r="Y42" s="198"/>
      <c r="Z42" s="198"/>
    </row>
    <row r="43" spans="1:26" ht="12.75">
      <c r="A43" s="198"/>
      <c r="B43" s="198"/>
      <c r="C43" s="198"/>
      <c r="D43" s="23"/>
      <c r="E43" s="23"/>
      <c r="F43" s="23"/>
      <c r="G43" s="23"/>
      <c r="H43" s="23"/>
      <c r="I43" s="23"/>
      <c r="J43" s="23"/>
      <c r="K43" s="23"/>
      <c r="L43" s="23"/>
      <c r="M43" s="23"/>
      <c r="N43" s="23"/>
      <c r="O43" s="23"/>
      <c r="P43" s="23"/>
      <c r="Q43" s="23"/>
      <c r="R43" s="23"/>
      <c r="S43" s="23"/>
      <c r="T43" s="23"/>
      <c r="U43" s="23"/>
      <c r="V43" s="23"/>
      <c r="W43" s="23"/>
      <c r="X43" s="198"/>
      <c r="Y43" s="198"/>
      <c r="Z43" s="198"/>
    </row>
    <row r="44" spans="1:26" ht="12.75">
      <c r="A44" s="198"/>
      <c r="B44" s="198"/>
      <c r="C44" s="198"/>
      <c r="D44" s="199"/>
      <c r="E44" s="199"/>
      <c r="F44" s="199"/>
      <c r="G44" s="199"/>
      <c r="H44" s="199"/>
      <c r="I44" s="199"/>
      <c r="J44" s="199"/>
      <c r="K44" s="199"/>
      <c r="L44" s="199"/>
      <c r="M44" s="199"/>
      <c r="N44" s="199"/>
      <c r="O44" s="199"/>
      <c r="P44" s="199"/>
      <c r="Q44" s="199"/>
      <c r="R44" s="199"/>
      <c r="S44" s="199"/>
      <c r="T44" s="199"/>
      <c r="U44" s="199"/>
      <c r="V44" s="199"/>
      <c r="W44" s="199"/>
      <c r="X44" s="198"/>
      <c r="Y44" s="198"/>
      <c r="Z44" s="198"/>
    </row>
  </sheetData>
  <sheetProtection/>
  <mergeCells count="38">
    <mergeCell ref="E38:V38"/>
    <mergeCell ref="E39:V39"/>
    <mergeCell ref="A24:Z24"/>
    <mergeCell ref="A26:Z26"/>
    <mergeCell ref="A29:Z29"/>
    <mergeCell ref="A31:Z31"/>
    <mergeCell ref="A32:Z32"/>
    <mergeCell ref="A28:Z28"/>
    <mergeCell ref="E35:V37"/>
    <mergeCell ref="K11:Z11"/>
    <mergeCell ref="C12:J12"/>
    <mergeCell ref="K12:Z12"/>
    <mergeCell ref="A33:Z33"/>
    <mergeCell ref="A15:Z15"/>
    <mergeCell ref="G16:T17"/>
    <mergeCell ref="G18:T19"/>
    <mergeCell ref="A21:Z21"/>
    <mergeCell ref="A23:Z23"/>
    <mergeCell ref="A13:Z13"/>
    <mergeCell ref="A7:Z7"/>
    <mergeCell ref="A8:Z8"/>
    <mergeCell ref="A3:M5"/>
    <mergeCell ref="A1:G2"/>
    <mergeCell ref="K2:Z2"/>
    <mergeCell ref="T5:Z5"/>
    <mergeCell ref="R4:Z4"/>
    <mergeCell ref="S6:Z6"/>
    <mergeCell ref="N3:Z3"/>
    <mergeCell ref="B10:J10"/>
    <mergeCell ref="C11:J11"/>
    <mergeCell ref="A41:Z41"/>
    <mergeCell ref="A42:C44"/>
    <mergeCell ref="D42:W42"/>
    <mergeCell ref="X42:Z44"/>
    <mergeCell ref="D44:W44"/>
    <mergeCell ref="A25:Z25"/>
    <mergeCell ref="A30:Z30"/>
    <mergeCell ref="E34:V34"/>
  </mergeCells>
  <printOptions horizontalCentered="1" verticalCentered="1"/>
  <pageMargins left="0.5118110236220472" right="0.5118110236220472" top="0.18" bottom="0.27" header="0.1968503937007874" footer="0.1968503937007874"/>
  <pageSetup horizontalDpi="600" verticalDpi="600" orientation="portrait" paperSize="9" scale="130" r:id="rId1"/>
</worksheet>
</file>

<file path=xl/worksheets/sheet2.xml><?xml version="1.0" encoding="utf-8"?>
<worksheet xmlns="http://schemas.openxmlformats.org/spreadsheetml/2006/main" xmlns:r="http://schemas.openxmlformats.org/officeDocument/2006/relationships">
  <dimension ref="A1:AB48"/>
  <sheetViews>
    <sheetView zoomScale="120" zoomScaleNormal="120" zoomScalePageLayoutView="0" workbookViewId="0" topLeftCell="A1">
      <selection activeCell="C25" sqref="C25:Z25"/>
    </sheetView>
  </sheetViews>
  <sheetFormatPr defaultColWidth="9.140625" defaultRowHeight="12.75"/>
  <cols>
    <col min="1" max="26" width="2.7109375" style="28" customWidth="1"/>
    <col min="27" max="16384" width="9.140625" style="28" customWidth="1"/>
  </cols>
  <sheetData>
    <row r="1" spans="1:26" ht="12.75">
      <c r="A1" s="230" t="s">
        <v>236</v>
      </c>
      <c r="B1" s="230"/>
      <c r="C1" s="230"/>
      <c r="D1" s="230"/>
      <c r="E1" s="230"/>
      <c r="F1" s="230"/>
      <c r="G1" s="230"/>
      <c r="H1" s="230"/>
      <c r="I1" s="230"/>
      <c r="J1" s="230"/>
      <c r="K1" s="230"/>
      <c r="L1" s="230"/>
      <c r="M1" s="230"/>
      <c r="O1" s="231" t="s">
        <v>450</v>
      </c>
      <c r="P1" s="232"/>
      <c r="Q1" s="232"/>
      <c r="R1" s="232"/>
      <c r="S1" s="232"/>
      <c r="T1" s="232"/>
      <c r="U1" s="232"/>
      <c r="V1" s="232"/>
      <c r="W1" s="232"/>
      <c r="X1" s="232"/>
      <c r="Y1" s="232"/>
      <c r="Z1" s="232"/>
    </row>
    <row r="2" spans="1:28" ht="12.75" customHeight="1">
      <c r="A2" s="230"/>
      <c r="B2" s="230"/>
      <c r="C2" s="230"/>
      <c r="D2" s="230"/>
      <c r="E2" s="230"/>
      <c r="F2" s="230"/>
      <c r="G2" s="230"/>
      <c r="H2" s="230"/>
      <c r="I2" s="230"/>
      <c r="J2" s="230"/>
      <c r="K2" s="230"/>
      <c r="L2" s="230"/>
      <c r="M2" s="230"/>
      <c r="O2" s="164"/>
      <c r="P2" s="164"/>
      <c r="Q2" s="164"/>
      <c r="R2" s="164"/>
      <c r="S2" s="164"/>
      <c r="T2" s="210" t="s">
        <v>437</v>
      </c>
      <c r="U2" s="210"/>
      <c r="V2" s="210"/>
      <c r="W2" s="210"/>
      <c r="X2" s="210"/>
      <c r="Y2" s="210"/>
      <c r="Z2" s="210"/>
      <c r="AA2" s="177"/>
      <c r="AB2" s="177"/>
    </row>
    <row r="3" spans="1:26" ht="12.75" customHeight="1">
      <c r="A3" s="230"/>
      <c r="B3" s="230"/>
      <c r="C3" s="230"/>
      <c r="D3" s="230"/>
      <c r="E3" s="230"/>
      <c r="F3" s="230"/>
      <c r="G3" s="230"/>
      <c r="H3" s="230"/>
      <c r="I3" s="230"/>
      <c r="J3" s="230"/>
      <c r="K3" s="230"/>
      <c r="L3" s="230"/>
      <c r="M3" s="230"/>
      <c r="O3" s="164"/>
      <c r="P3" s="164"/>
      <c r="Q3" s="164"/>
      <c r="R3" s="164"/>
      <c r="S3" s="164"/>
      <c r="T3" s="208" t="s">
        <v>445</v>
      </c>
      <c r="U3" s="210"/>
      <c r="V3" s="210"/>
      <c r="W3" s="210"/>
      <c r="X3" s="210"/>
      <c r="Y3" s="210"/>
      <c r="Z3" s="210"/>
    </row>
    <row r="4" spans="1:28" ht="10.5" customHeight="1">
      <c r="A4" s="233" t="s">
        <v>181</v>
      </c>
      <c r="B4" s="233"/>
      <c r="C4" s="233"/>
      <c r="D4" s="233"/>
      <c r="E4" s="233"/>
      <c r="F4" s="233"/>
      <c r="G4" s="233"/>
      <c r="H4" s="233"/>
      <c r="I4" s="233"/>
      <c r="J4" s="233"/>
      <c r="K4" s="233"/>
      <c r="L4" s="233"/>
      <c r="M4" s="233"/>
      <c r="N4" s="178"/>
      <c r="O4" s="178"/>
      <c r="P4" s="178"/>
      <c r="Q4" s="178"/>
      <c r="R4" s="178"/>
      <c r="S4" s="234" t="s">
        <v>447</v>
      </c>
      <c r="T4" s="234"/>
      <c r="U4" s="234"/>
      <c r="V4" s="234"/>
      <c r="W4" s="234"/>
      <c r="X4" s="234"/>
      <c r="Y4" s="234"/>
      <c r="Z4" s="234"/>
      <c r="AA4" s="179"/>
      <c r="AB4" s="179"/>
    </row>
    <row r="5" spans="1:26" ht="10.5" customHeight="1">
      <c r="A5" s="233"/>
      <c r="B5" s="233"/>
      <c r="C5" s="233"/>
      <c r="D5" s="233"/>
      <c r="E5" s="233"/>
      <c r="F5" s="233"/>
      <c r="G5" s="233"/>
      <c r="H5" s="233"/>
      <c r="I5" s="233"/>
      <c r="J5" s="233"/>
      <c r="K5" s="233"/>
      <c r="L5" s="233"/>
      <c r="M5" s="233"/>
      <c r="N5" s="178"/>
      <c r="O5" s="178"/>
      <c r="P5" s="178"/>
      <c r="Q5" s="178"/>
      <c r="R5" s="178"/>
      <c r="S5" s="178"/>
      <c r="T5" s="178"/>
      <c r="U5" s="178"/>
      <c r="V5" s="178"/>
      <c r="W5" s="178"/>
      <c r="X5" s="178"/>
      <c r="Y5" s="178"/>
      <c r="Z5" s="178"/>
    </row>
    <row r="6" spans="1:26" ht="12.75" customHeight="1">
      <c r="A6" s="228" t="s">
        <v>182</v>
      </c>
      <c r="B6" s="228"/>
      <c r="C6" s="228"/>
      <c r="D6" s="228"/>
      <c r="E6" s="228"/>
      <c r="F6" s="228"/>
      <c r="G6" s="228"/>
      <c r="H6" s="228"/>
      <c r="I6" s="228"/>
      <c r="J6" s="228"/>
      <c r="K6" s="228"/>
      <c r="L6" s="228"/>
      <c r="M6" s="228"/>
      <c r="N6" s="228"/>
      <c r="O6" s="228"/>
      <c r="P6" s="228"/>
      <c r="Q6" s="228"/>
      <c r="R6" s="228"/>
      <c r="S6" s="228"/>
      <c r="T6" s="228"/>
      <c r="U6" s="228"/>
      <c r="V6" s="228"/>
      <c r="W6" s="228"/>
      <c r="X6" s="228"/>
      <c r="Y6" s="228"/>
      <c r="Z6" s="228"/>
    </row>
    <row r="7" spans="1:26" ht="12.75" customHeight="1">
      <c r="A7" s="29"/>
      <c r="B7" s="225" t="s">
        <v>183</v>
      </c>
      <c r="C7" s="225"/>
      <c r="D7" s="225"/>
      <c r="E7" s="225"/>
      <c r="F7" s="225"/>
      <c r="G7" s="225"/>
      <c r="H7" s="225"/>
      <c r="I7" s="225"/>
      <c r="J7" s="225"/>
      <c r="K7" s="225"/>
      <c r="L7" s="225"/>
      <c r="M7" s="225"/>
      <c r="N7" s="225"/>
      <c r="O7" s="225"/>
      <c r="P7" s="225"/>
      <c r="Q7" s="225"/>
      <c r="R7" s="225"/>
      <c r="S7" s="225"/>
      <c r="T7" s="225"/>
      <c r="U7" s="225"/>
      <c r="V7" s="225"/>
      <c r="W7" s="225"/>
      <c r="X7" s="225"/>
      <c r="Y7" s="225"/>
      <c r="Z7" s="225"/>
    </row>
    <row r="8" spans="1:26" ht="12.75" customHeight="1">
      <c r="A8" s="229"/>
      <c r="B8" s="229"/>
      <c r="C8" s="225" t="s">
        <v>247</v>
      </c>
      <c r="D8" s="225"/>
      <c r="E8" s="29"/>
      <c r="F8" s="225" t="s">
        <v>244</v>
      </c>
      <c r="G8" s="225"/>
      <c r="H8" s="225"/>
      <c r="I8" s="225"/>
      <c r="J8" s="225"/>
      <c r="K8" s="225"/>
      <c r="L8" s="225"/>
      <c r="M8" s="225"/>
      <c r="N8" s="225"/>
      <c r="O8" s="225"/>
      <c r="P8" s="225"/>
      <c r="Q8" s="225"/>
      <c r="R8" s="225"/>
      <c r="S8" s="225"/>
      <c r="T8" s="225"/>
      <c r="U8" s="225"/>
      <c r="V8" s="225"/>
      <c r="W8" s="225"/>
      <c r="X8" s="225"/>
      <c r="Y8" s="225"/>
      <c r="Z8" s="225"/>
    </row>
    <row r="9" spans="1:26" ht="12.75">
      <c r="A9" s="229"/>
      <c r="B9" s="229"/>
      <c r="C9" s="227" t="s">
        <v>248</v>
      </c>
      <c r="D9" s="227"/>
      <c r="E9" s="29"/>
      <c r="F9" s="225" t="s">
        <v>245</v>
      </c>
      <c r="G9" s="225"/>
      <c r="H9" s="225"/>
      <c r="I9" s="225"/>
      <c r="J9" s="225"/>
      <c r="K9" s="225"/>
      <c r="L9" s="225"/>
      <c r="M9" s="225"/>
      <c r="N9" s="225"/>
      <c r="O9" s="225"/>
      <c r="P9" s="225"/>
      <c r="Q9" s="225"/>
      <c r="R9" s="225"/>
      <c r="S9" s="225"/>
      <c r="T9" s="225"/>
      <c r="U9" s="225"/>
      <c r="V9" s="225"/>
      <c r="W9" s="225"/>
      <c r="X9" s="225"/>
      <c r="Y9" s="225"/>
      <c r="Z9" s="225"/>
    </row>
    <row r="10" spans="1:26" ht="12.75" customHeight="1">
      <c r="A10" s="229"/>
      <c r="B10" s="229"/>
      <c r="C10" s="225" t="s">
        <v>249</v>
      </c>
      <c r="D10" s="225"/>
      <c r="E10" s="29"/>
      <c r="F10" s="225" t="s">
        <v>246</v>
      </c>
      <c r="G10" s="225"/>
      <c r="H10" s="225"/>
      <c r="I10" s="225"/>
      <c r="J10" s="225"/>
      <c r="K10" s="225"/>
      <c r="L10" s="225"/>
      <c r="M10" s="225"/>
      <c r="N10" s="225"/>
      <c r="O10" s="225"/>
      <c r="P10" s="225"/>
      <c r="Q10" s="225"/>
      <c r="R10" s="225"/>
      <c r="S10" s="225"/>
      <c r="T10" s="225"/>
      <c r="U10" s="225"/>
      <c r="V10" s="225"/>
      <c r="W10" s="225"/>
      <c r="X10" s="225"/>
      <c r="Y10" s="225"/>
      <c r="Z10" s="225"/>
    </row>
    <row r="11" spans="1:26" ht="12.75" customHeight="1">
      <c r="A11" s="228" t="s">
        <v>184</v>
      </c>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row>
    <row r="12" spans="1:26" ht="12.75">
      <c r="A12" s="29"/>
      <c r="B12" s="225" t="s">
        <v>185</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row>
    <row r="13" spans="1:26" ht="12.75">
      <c r="A13" s="228" t="s">
        <v>186</v>
      </c>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row>
    <row r="14" spans="1:26" ht="12.75">
      <c r="A14" s="29"/>
      <c r="B14" s="225" t="s">
        <v>436</v>
      </c>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row>
    <row r="15" spans="1:26" ht="12.75">
      <c r="A15" s="29"/>
      <c r="B15" s="225" t="s">
        <v>204</v>
      </c>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row>
    <row r="16" spans="1:26" ht="12.75">
      <c r="A16" s="29"/>
      <c r="B16" s="225" t="s">
        <v>446</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row>
    <row r="17" spans="1:26" ht="12.75">
      <c r="A17" s="29"/>
      <c r="B17" s="225" t="s">
        <v>187</v>
      </c>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row>
    <row r="18" spans="1:26" ht="12.75" customHeight="1">
      <c r="A18" s="29"/>
      <c r="B18" s="225" t="s">
        <v>205</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row>
    <row r="19" spans="1:26" ht="12.75" customHeight="1">
      <c r="A19" s="29"/>
      <c r="B19" s="225" t="s">
        <v>395</v>
      </c>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row>
    <row r="20" spans="1:26" ht="12.75" customHeight="1">
      <c r="A20" s="226" t="s">
        <v>188</v>
      </c>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row>
    <row r="21" spans="1:26" ht="12.75" customHeight="1">
      <c r="A21" s="226"/>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row>
    <row r="22" spans="1:26" ht="12.75" customHeight="1">
      <c r="A22" s="224" t="s">
        <v>207</v>
      </c>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row>
    <row r="23" spans="1:26" ht="12.75">
      <c r="A23" s="224" t="s">
        <v>206</v>
      </c>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row>
    <row r="24" spans="1:26" ht="12.75">
      <c r="A24" s="30" t="s">
        <v>251</v>
      </c>
      <c r="B24" s="224" t="s">
        <v>208</v>
      </c>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row>
    <row r="25" spans="1:26" ht="12.75">
      <c r="A25" s="30"/>
      <c r="B25" s="30" t="s">
        <v>263</v>
      </c>
      <c r="C25" s="224" t="s">
        <v>259</v>
      </c>
      <c r="D25" s="224"/>
      <c r="E25" s="224"/>
      <c r="F25" s="224"/>
      <c r="G25" s="224"/>
      <c r="H25" s="224"/>
      <c r="I25" s="224"/>
      <c r="J25" s="224"/>
      <c r="K25" s="224"/>
      <c r="L25" s="224"/>
      <c r="M25" s="224"/>
      <c r="N25" s="224"/>
      <c r="O25" s="224"/>
      <c r="P25" s="224"/>
      <c r="Q25" s="224"/>
      <c r="R25" s="224"/>
      <c r="S25" s="224"/>
      <c r="T25" s="224"/>
      <c r="U25" s="224"/>
      <c r="V25" s="224"/>
      <c r="W25" s="224"/>
      <c r="X25" s="224"/>
      <c r="Y25" s="224"/>
      <c r="Z25" s="224"/>
    </row>
    <row r="26" spans="1:26" ht="12.75">
      <c r="A26" s="30"/>
      <c r="B26" s="30"/>
      <c r="C26" s="224" t="s">
        <v>271</v>
      </c>
      <c r="D26" s="224"/>
      <c r="E26" s="224"/>
      <c r="F26" s="224"/>
      <c r="G26" s="224"/>
      <c r="H26" s="224"/>
      <c r="I26" s="224"/>
      <c r="J26" s="224"/>
      <c r="K26" s="224"/>
      <c r="L26" s="224"/>
      <c r="M26" s="224"/>
      <c r="N26" s="224"/>
      <c r="O26" s="224"/>
      <c r="P26" s="224"/>
      <c r="Q26" s="224"/>
      <c r="R26" s="224"/>
      <c r="S26" s="224"/>
      <c r="T26" s="224"/>
      <c r="U26" s="224"/>
      <c r="V26" s="224"/>
      <c r="W26" s="224"/>
      <c r="X26" s="224"/>
      <c r="Y26" s="224"/>
      <c r="Z26" s="224"/>
    </row>
    <row r="27" spans="1:26" ht="12.75" customHeight="1">
      <c r="A27" s="30"/>
      <c r="B27" s="30" t="s">
        <v>264</v>
      </c>
      <c r="C27" s="224" t="s">
        <v>272</v>
      </c>
      <c r="D27" s="224"/>
      <c r="E27" s="224"/>
      <c r="F27" s="224"/>
      <c r="G27" s="224"/>
      <c r="H27" s="224"/>
      <c r="I27" s="224"/>
      <c r="J27" s="224"/>
      <c r="K27" s="224"/>
      <c r="L27" s="224"/>
      <c r="M27" s="224"/>
      <c r="N27" s="224"/>
      <c r="O27" s="224"/>
      <c r="P27" s="224"/>
      <c r="Q27" s="224"/>
      <c r="R27" s="224"/>
      <c r="S27" s="224"/>
      <c r="T27" s="224"/>
      <c r="U27" s="224"/>
      <c r="V27" s="224"/>
      <c r="W27" s="224"/>
      <c r="X27" s="224"/>
      <c r="Y27" s="224"/>
      <c r="Z27" s="224"/>
    </row>
    <row r="28" spans="1:26" ht="12.75">
      <c r="A28" s="30"/>
      <c r="B28" s="30" t="s">
        <v>265</v>
      </c>
      <c r="C28" s="224" t="s">
        <v>273</v>
      </c>
      <c r="D28" s="224"/>
      <c r="E28" s="224"/>
      <c r="F28" s="224"/>
      <c r="G28" s="224"/>
      <c r="H28" s="224"/>
      <c r="I28" s="224"/>
      <c r="J28" s="224"/>
      <c r="K28" s="224"/>
      <c r="L28" s="224"/>
      <c r="M28" s="224"/>
      <c r="N28" s="224"/>
      <c r="O28" s="224"/>
      <c r="P28" s="224"/>
      <c r="Q28" s="224"/>
      <c r="R28" s="224"/>
      <c r="S28" s="224"/>
      <c r="T28" s="224"/>
      <c r="U28" s="224"/>
      <c r="V28" s="224"/>
      <c r="W28" s="224"/>
      <c r="X28" s="224"/>
      <c r="Y28" s="224"/>
      <c r="Z28" s="224"/>
    </row>
    <row r="29" spans="1:26" ht="12.75">
      <c r="A29" s="30"/>
      <c r="B29" s="30" t="s">
        <v>266</v>
      </c>
      <c r="C29" s="224" t="s">
        <v>274</v>
      </c>
      <c r="D29" s="224"/>
      <c r="E29" s="224"/>
      <c r="F29" s="224"/>
      <c r="G29" s="224"/>
      <c r="H29" s="224"/>
      <c r="I29" s="224"/>
      <c r="J29" s="224"/>
      <c r="K29" s="224"/>
      <c r="L29" s="224"/>
      <c r="M29" s="224"/>
      <c r="N29" s="224"/>
      <c r="O29" s="224"/>
      <c r="P29" s="224"/>
      <c r="Q29" s="224"/>
      <c r="R29" s="224"/>
      <c r="S29" s="224"/>
      <c r="T29" s="224"/>
      <c r="U29" s="224"/>
      <c r="V29" s="224"/>
      <c r="W29" s="224"/>
      <c r="X29" s="224"/>
      <c r="Y29" s="224"/>
      <c r="Z29" s="224"/>
    </row>
    <row r="30" spans="1:26" ht="12.75" customHeight="1">
      <c r="A30" s="30"/>
      <c r="B30" s="30" t="s">
        <v>267</v>
      </c>
      <c r="C30" s="224" t="s">
        <v>275</v>
      </c>
      <c r="D30" s="224"/>
      <c r="E30" s="224"/>
      <c r="F30" s="224"/>
      <c r="G30" s="224"/>
      <c r="H30" s="224"/>
      <c r="I30" s="224"/>
      <c r="J30" s="224"/>
      <c r="K30" s="224"/>
      <c r="L30" s="224"/>
      <c r="M30" s="224"/>
      <c r="N30" s="224"/>
      <c r="O30" s="224"/>
      <c r="P30" s="224"/>
      <c r="Q30" s="224"/>
      <c r="R30" s="224"/>
      <c r="S30" s="224"/>
      <c r="T30" s="224"/>
      <c r="U30" s="224"/>
      <c r="V30" s="224"/>
      <c r="W30" s="224"/>
      <c r="X30" s="224"/>
      <c r="Y30" s="224"/>
      <c r="Z30" s="224"/>
    </row>
    <row r="31" spans="1:26" ht="12.75">
      <c r="A31" s="30"/>
      <c r="B31" s="30" t="s">
        <v>268</v>
      </c>
      <c r="C31" s="224" t="s">
        <v>276</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row>
    <row r="32" spans="1:26" ht="12.75" customHeight="1">
      <c r="A32" s="30"/>
      <c r="B32" s="30" t="s">
        <v>269</v>
      </c>
      <c r="C32" s="224" t="s">
        <v>277</v>
      </c>
      <c r="D32" s="224"/>
      <c r="E32" s="224"/>
      <c r="F32" s="224"/>
      <c r="G32" s="224"/>
      <c r="H32" s="224"/>
      <c r="I32" s="224"/>
      <c r="J32" s="224"/>
      <c r="K32" s="224"/>
      <c r="L32" s="224"/>
      <c r="M32" s="224"/>
      <c r="N32" s="224"/>
      <c r="O32" s="224"/>
      <c r="P32" s="224"/>
      <c r="Q32" s="224"/>
      <c r="R32" s="224"/>
      <c r="S32" s="224"/>
      <c r="T32" s="224"/>
      <c r="U32" s="224"/>
      <c r="V32" s="224"/>
      <c r="W32" s="224"/>
      <c r="X32" s="224"/>
      <c r="Y32" s="224"/>
      <c r="Z32" s="224"/>
    </row>
    <row r="33" spans="1:26" ht="12.75">
      <c r="A33" s="30"/>
      <c r="B33" s="30" t="s">
        <v>270</v>
      </c>
      <c r="C33" s="224" t="s">
        <v>250</v>
      </c>
      <c r="D33" s="224"/>
      <c r="E33" s="224"/>
      <c r="F33" s="224"/>
      <c r="G33" s="224"/>
      <c r="H33" s="224"/>
      <c r="I33" s="224"/>
      <c r="J33" s="224"/>
      <c r="K33" s="224"/>
      <c r="L33" s="224"/>
      <c r="M33" s="224"/>
      <c r="N33" s="224"/>
      <c r="O33" s="224"/>
      <c r="P33" s="224"/>
      <c r="Q33" s="224"/>
      <c r="R33" s="224"/>
      <c r="S33" s="224"/>
      <c r="T33" s="224"/>
      <c r="U33" s="224"/>
      <c r="V33" s="224"/>
      <c r="W33" s="224"/>
      <c r="X33" s="224"/>
      <c r="Y33" s="224"/>
      <c r="Z33" s="224"/>
    </row>
    <row r="34" spans="1:26" ht="12.75" customHeight="1">
      <c r="A34" s="30"/>
      <c r="B34" s="31"/>
      <c r="C34" s="224" t="s">
        <v>278</v>
      </c>
      <c r="D34" s="224"/>
      <c r="E34" s="224"/>
      <c r="F34" s="224"/>
      <c r="G34" s="224"/>
      <c r="H34" s="224"/>
      <c r="I34" s="224"/>
      <c r="J34" s="224"/>
      <c r="K34" s="224"/>
      <c r="L34" s="224"/>
      <c r="M34" s="224"/>
      <c r="N34" s="224"/>
      <c r="O34" s="224"/>
      <c r="P34" s="224"/>
      <c r="Q34" s="224"/>
      <c r="R34" s="224"/>
      <c r="S34" s="224"/>
      <c r="T34" s="224"/>
      <c r="U34" s="224"/>
      <c r="V34" s="224"/>
      <c r="W34" s="224"/>
      <c r="X34" s="224"/>
      <c r="Y34" s="224"/>
      <c r="Z34" s="224"/>
    </row>
    <row r="35" spans="1:26" ht="12.75">
      <c r="A35" s="30" t="s">
        <v>252</v>
      </c>
      <c r="B35" s="225" t="s">
        <v>238</v>
      </c>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row>
    <row r="36" spans="1:26" ht="12.75">
      <c r="A36" s="30"/>
      <c r="B36" s="225" t="s">
        <v>237</v>
      </c>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row>
    <row r="37" spans="1:26" ht="12.75">
      <c r="A37" s="30" t="s">
        <v>253</v>
      </c>
      <c r="B37" s="224" t="s">
        <v>210</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row>
    <row r="38" spans="1:26" ht="12.75">
      <c r="A38" s="30"/>
      <c r="B38" s="224" t="s">
        <v>211</v>
      </c>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row>
    <row r="39" spans="1:26" ht="12.75" customHeight="1">
      <c r="A39" s="30" t="s">
        <v>254</v>
      </c>
      <c r="B39" s="224" t="s">
        <v>209</v>
      </c>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row>
    <row r="40" spans="1:26" ht="12.75" customHeight="1">
      <c r="A40" s="30" t="s">
        <v>255</v>
      </c>
      <c r="B40" s="224" t="s">
        <v>239</v>
      </c>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row>
    <row r="41" spans="1:26" ht="12.75" customHeight="1">
      <c r="A41" s="30" t="s">
        <v>256</v>
      </c>
      <c r="B41" s="224" t="s">
        <v>240</v>
      </c>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row>
    <row r="42" spans="1:26" ht="12.75" customHeight="1">
      <c r="A42" s="30" t="s">
        <v>257</v>
      </c>
      <c r="B42" s="224" t="s">
        <v>241</v>
      </c>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row>
    <row r="43" spans="1:26" ht="12.75" customHeight="1">
      <c r="A43" s="30" t="s">
        <v>258</v>
      </c>
      <c r="B43" s="225" t="s">
        <v>198</v>
      </c>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row>
    <row r="44" spans="1:26" ht="12.75">
      <c r="A44" s="30"/>
      <c r="B44" s="225" t="s">
        <v>199</v>
      </c>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row>
    <row r="45" spans="1:26" ht="12.75">
      <c r="A45" s="30" t="s">
        <v>261</v>
      </c>
      <c r="B45" s="224" t="s">
        <v>396</v>
      </c>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row>
    <row r="46" spans="1:26" ht="12.75">
      <c r="A46" s="30" t="s">
        <v>262</v>
      </c>
      <c r="B46" s="224" t="s">
        <v>260</v>
      </c>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row>
    <row r="47" spans="1:26" ht="12.75">
      <c r="A47" s="30"/>
      <c r="B47" s="224" t="s">
        <v>406</v>
      </c>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row>
    <row r="48" spans="1:26" ht="12.75">
      <c r="A48" s="30"/>
      <c r="B48" s="224" t="s">
        <v>407</v>
      </c>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row>
  </sheetData>
  <sheetProtection/>
  <mergeCells count="54">
    <mergeCell ref="A1:M3"/>
    <mergeCell ref="O1:Z1"/>
    <mergeCell ref="T2:Z2"/>
    <mergeCell ref="T3:Z3"/>
    <mergeCell ref="A8:B8"/>
    <mergeCell ref="A9:B9"/>
    <mergeCell ref="A4:M5"/>
    <mergeCell ref="S4:Z4"/>
    <mergeCell ref="B7:Z7"/>
    <mergeCell ref="A6:Z6"/>
    <mergeCell ref="B14:Z14"/>
    <mergeCell ref="B12:Z12"/>
    <mergeCell ref="C10:D10"/>
    <mergeCell ref="A10:B10"/>
    <mergeCell ref="B15:Z15"/>
    <mergeCell ref="B16:Z16"/>
    <mergeCell ref="A13:Z13"/>
    <mergeCell ref="F8:Z8"/>
    <mergeCell ref="F9:Z9"/>
    <mergeCell ref="C8:D8"/>
    <mergeCell ref="C9:D9"/>
    <mergeCell ref="F10:Z10"/>
    <mergeCell ref="A11:Z11"/>
    <mergeCell ref="A23:Z23"/>
    <mergeCell ref="B17:Z17"/>
    <mergeCell ref="B18:Z18"/>
    <mergeCell ref="B19:Z19"/>
    <mergeCell ref="A22:Z22"/>
    <mergeCell ref="A20:Z21"/>
    <mergeCell ref="B35:Z35"/>
    <mergeCell ref="B36:Z36"/>
    <mergeCell ref="B37:Z37"/>
    <mergeCell ref="B38:Z38"/>
    <mergeCell ref="C32:Z32"/>
    <mergeCell ref="C33:Z33"/>
    <mergeCell ref="C34:Z34"/>
    <mergeCell ref="B43:Z43"/>
    <mergeCell ref="B44:Z44"/>
    <mergeCell ref="B45:Z45"/>
    <mergeCell ref="B46:Z46"/>
    <mergeCell ref="B39:Z39"/>
    <mergeCell ref="B40:Z40"/>
    <mergeCell ref="B41:Z41"/>
    <mergeCell ref="B42:Z42"/>
    <mergeCell ref="B47:Z47"/>
    <mergeCell ref="B48:Z48"/>
    <mergeCell ref="B24:Z24"/>
    <mergeCell ref="C25:Z25"/>
    <mergeCell ref="C26:Z26"/>
    <mergeCell ref="C27:Z27"/>
    <mergeCell ref="C28:Z28"/>
    <mergeCell ref="C29:Z29"/>
    <mergeCell ref="C30:Z30"/>
    <mergeCell ref="C31:Z31"/>
  </mergeCells>
  <printOptions horizontalCentered="1" verticalCentered="1"/>
  <pageMargins left="0.5118110236220472" right="0.5118110236220472" top="0.33" bottom="0.32" header="0.1968503937007874" footer="0.1968503937007874"/>
  <pageSetup horizontalDpi="600" verticalDpi="600" orientation="portrait" paperSize="9" scale="128" r:id="rId1"/>
</worksheet>
</file>

<file path=xl/worksheets/sheet3.xml><?xml version="1.0" encoding="utf-8"?>
<worksheet xmlns="http://schemas.openxmlformats.org/spreadsheetml/2006/main" xmlns:r="http://schemas.openxmlformats.org/officeDocument/2006/relationships">
  <dimension ref="A1:Z101"/>
  <sheetViews>
    <sheetView zoomScaleSheetLayoutView="100" zoomScalePageLayoutView="0" workbookViewId="0" topLeftCell="A16">
      <selection activeCell="B36" sqref="B36"/>
    </sheetView>
  </sheetViews>
  <sheetFormatPr defaultColWidth="9.140625" defaultRowHeight="12.75"/>
  <cols>
    <col min="1" max="1" width="20.7109375" style="5" customWidth="1"/>
    <col min="2" max="2" width="72.7109375" style="7" customWidth="1"/>
    <col min="3" max="3" width="35.8515625" style="1" hidden="1" customWidth="1"/>
    <col min="4" max="4" width="9.140625" style="4" hidden="1" customWidth="1"/>
    <col min="5" max="26" width="9.140625" style="45" customWidth="1"/>
    <col min="27" max="16384" width="9.140625" style="4" customWidth="1"/>
  </cols>
  <sheetData>
    <row r="1" spans="1:26" s="3" customFormat="1" ht="45">
      <c r="A1" s="235" t="s">
        <v>470</v>
      </c>
      <c r="B1" s="236"/>
      <c r="C1" s="32"/>
      <c r="D1" s="32"/>
      <c r="E1" s="44"/>
      <c r="F1" s="44"/>
      <c r="G1" s="44"/>
      <c r="H1" s="44"/>
      <c r="I1" s="44"/>
      <c r="J1" s="44"/>
      <c r="K1" s="44"/>
      <c r="L1" s="44"/>
      <c r="M1" s="44"/>
      <c r="N1" s="45"/>
      <c r="O1" s="45"/>
      <c r="P1" s="45"/>
      <c r="Q1" s="45"/>
      <c r="R1" s="45"/>
      <c r="S1" s="45"/>
      <c r="T1" s="45"/>
      <c r="U1" s="45"/>
      <c r="V1" s="45"/>
      <c r="W1" s="45"/>
      <c r="X1" s="45"/>
      <c r="Y1" s="45"/>
      <c r="Z1" s="45"/>
    </row>
    <row r="2" spans="1:26" s="3" customFormat="1" ht="25.5">
      <c r="A2" s="13" t="s">
        <v>342</v>
      </c>
      <c r="B2" s="14"/>
      <c r="C2" s="33"/>
      <c r="D2" s="33"/>
      <c r="E2" s="34"/>
      <c r="F2" s="34"/>
      <c r="G2" s="34"/>
      <c r="H2" s="34"/>
      <c r="I2" s="34"/>
      <c r="J2" s="34"/>
      <c r="K2" s="34"/>
      <c r="L2" s="34"/>
      <c r="M2" s="34"/>
      <c r="N2" s="45"/>
      <c r="O2" s="45"/>
      <c r="P2" s="45"/>
      <c r="Q2" s="45"/>
      <c r="R2" s="45"/>
      <c r="S2" s="45"/>
      <c r="T2" s="45"/>
      <c r="U2" s="45"/>
      <c r="V2" s="45"/>
      <c r="W2" s="45"/>
      <c r="X2" s="45"/>
      <c r="Y2" s="45"/>
      <c r="Z2" s="45"/>
    </row>
    <row r="3" spans="1:26" s="3" customFormat="1" ht="12.75">
      <c r="A3" s="43" t="s">
        <v>317</v>
      </c>
      <c r="B3" s="12" t="s">
        <v>314</v>
      </c>
      <c r="C3" s="33"/>
      <c r="D3" s="33"/>
      <c r="E3" s="34"/>
      <c r="F3" s="34"/>
      <c r="G3" s="34"/>
      <c r="H3" s="34"/>
      <c r="I3" s="34"/>
      <c r="J3" s="34"/>
      <c r="K3" s="34"/>
      <c r="L3" s="34"/>
      <c r="M3" s="34"/>
      <c r="N3" s="45"/>
      <c r="O3" s="45"/>
      <c r="P3" s="45"/>
      <c r="Q3" s="45"/>
      <c r="R3" s="45"/>
      <c r="S3" s="45"/>
      <c r="T3" s="45"/>
      <c r="U3" s="45"/>
      <c r="V3" s="45"/>
      <c r="W3" s="45"/>
      <c r="X3" s="45"/>
      <c r="Y3" s="45"/>
      <c r="Z3" s="45"/>
    </row>
    <row r="4" spans="1:26" s="3" customFormat="1" ht="25.5">
      <c r="A4" s="15" t="s">
        <v>318</v>
      </c>
      <c r="B4" s="16"/>
      <c r="C4" s="33"/>
      <c r="D4" s="33"/>
      <c r="E4" s="34"/>
      <c r="F4" s="34"/>
      <c r="G4" s="34"/>
      <c r="H4" s="34"/>
      <c r="I4" s="34"/>
      <c r="J4" s="34"/>
      <c r="K4" s="34"/>
      <c r="L4" s="34"/>
      <c r="M4" s="34"/>
      <c r="N4" s="45"/>
      <c r="O4" s="45"/>
      <c r="P4" s="45"/>
      <c r="Q4" s="45"/>
      <c r="R4" s="45"/>
      <c r="S4" s="45"/>
      <c r="T4" s="45"/>
      <c r="U4" s="45"/>
      <c r="V4" s="45"/>
      <c r="W4" s="45"/>
      <c r="X4" s="45"/>
      <c r="Y4" s="45"/>
      <c r="Z4" s="45"/>
    </row>
    <row r="5" spans="1:26" s="3" customFormat="1" ht="12.75">
      <c r="A5" s="34"/>
      <c r="B5" s="34"/>
      <c r="C5" s="33"/>
      <c r="D5" s="33"/>
      <c r="E5" s="34"/>
      <c r="F5" s="34"/>
      <c r="G5" s="34"/>
      <c r="H5" s="34"/>
      <c r="I5" s="34"/>
      <c r="J5" s="34"/>
      <c r="K5" s="34"/>
      <c r="L5" s="34"/>
      <c r="M5" s="34"/>
      <c r="N5" s="45"/>
      <c r="O5" s="45"/>
      <c r="P5" s="45"/>
      <c r="Q5" s="45"/>
      <c r="R5" s="45"/>
      <c r="S5" s="45"/>
      <c r="T5" s="45"/>
      <c r="U5" s="45"/>
      <c r="V5" s="45"/>
      <c r="W5" s="45"/>
      <c r="X5" s="45"/>
      <c r="Y5" s="45"/>
      <c r="Z5" s="45"/>
    </row>
    <row r="6" spans="1:4" ht="12.75">
      <c r="A6" s="35" t="s">
        <v>290</v>
      </c>
      <c r="B6" s="8"/>
      <c r="C6" s="1" t="s">
        <v>312</v>
      </c>
      <c r="D6" s="4" t="s">
        <v>297</v>
      </c>
    </row>
    <row r="7" spans="1:4" ht="12.75">
      <c r="A7" s="35" t="s">
        <v>291</v>
      </c>
      <c r="B7" s="8"/>
      <c r="C7" s="1" t="s">
        <v>313</v>
      </c>
      <c r="D7" s="4" t="s">
        <v>298</v>
      </c>
    </row>
    <row r="8" spans="1:2" ht="12.75">
      <c r="A8" s="35" t="s">
        <v>319</v>
      </c>
      <c r="B8" s="8"/>
    </row>
    <row r="9" spans="1:2" ht="12.75">
      <c r="A9" s="35" t="s">
        <v>302</v>
      </c>
      <c r="B9" s="8"/>
    </row>
    <row r="10" spans="1:2" ht="12.75">
      <c r="A10" s="35" t="s">
        <v>335</v>
      </c>
      <c r="B10" s="8"/>
    </row>
    <row r="11" spans="1:3" ht="12.75">
      <c r="A11" s="36"/>
      <c r="B11" s="39"/>
      <c r="C11" s="1" t="s">
        <v>314</v>
      </c>
    </row>
    <row r="12" spans="1:3" ht="12.75">
      <c r="A12" s="35" t="s">
        <v>296</v>
      </c>
      <c r="B12" s="8"/>
      <c r="C12" s="1" t="s">
        <v>315</v>
      </c>
    </row>
    <row r="13" spans="1:2" ht="12.75">
      <c r="A13" s="35" t="s">
        <v>299</v>
      </c>
      <c r="B13" s="8"/>
    </row>
    <row r="14" spans="1:26" s="3" customFormat="1" ht="12.75">
      <c r="A14" s="36"/>
      <c r="B14" s="39"/>
      <c r="C14" s="2"/>
      <c r="E14" s="45"/>
      <c r="F14" s="45"/>
      <c r="G14" s="45"/>
      <c r="H14" s="45"/>
      <c r="I14" s="45"/>
      <c r="J14" s="45"/>
      <c r="K14" s="45"/>
      <c r="L14" s="45"/>
      <c r="M14" s="45"/>
      <c r="N14" s="45"/>
      <c r="O14" s="45"/>
      <c r="P14" s="45"/>
      <c r="Q14" s="45"/>
      <c r="R14" s="45"/>
      <c r="S14" s="45"/>
      <c r="T14" s="45"/>
      <c r="U14" s="45"/>
      <c r="V14" s="45"/>
      <c r="W14" s="45"/>
      <c r="X14" s="45"/>
      <c r="Y14" s="45"/>
      <c r="Z14" s="45"/>
    </row>
    <row r="15" spans="1:2" ht="12.75">
      <c r="A15" s="37" t="s">
        <v>303</v>
      </c>
      <c r="B15" s="6"/>
    </row>
    <row r="16" spans="1:2" ht="12.75">
      <c r="A16" s="35" t="s">
        <v>292</v>
      </c>
      <c r="B16" s="8"/>
    </row>
    <row r="17" spans="1:2" ht="12.75">
      <c r="A17" s="35" t="s">
        <v>320</v>
      </c>
      <c r="B17" s="8"/>
    </row>
    <row r="18" spans="1:2" ht="12.75">
      <c r="A18" s="35" t="s">
        <v>301</v>
      </c>
      <c r="B18" s="8"/>
    </row>
    <row r="19" spans="1:2" ht="12.75">
      <c r="A19" s="36"/>
      <c r="B19" s="39"/>
    </row>
    <row r="20" spans="1:2" ht="12.75">
      <c r="A20" s="37" t="s">
        <v>304</v>
      </c>
      <c r="B20" s="6"/>
    </row>
    <row r="21" spans="1:2" ht="12.75">
      <c r="A21" s="35" t="s">
        <v>293</v>
      </c>
      <c r="B21" s="8"/>
    </row>
    <row r="22" spans="1:2" ht="12.75">
      <c r="A22" s="35" t="s">
        <v>321</v>
      </c>
      <c r="B22" s="8"/>
    </row>
    <row r="23" spans="1:2" ht="12.75">
      <c r="A23" s="35" t="s">
        <v>316</v>
      </c>
      <c r="B23" s="8"/>
    </row>
    <row r="24" spans="1:2" ht="12.75">
      <c r="A24" s="36"/>
      <c r="B24" s="39"/>
    </row>
    <row r="25" spans="1:2" ht="12.75">
      <c r="A25" s="35" t="s">
        <v>300</v>
      </c>
      <c r="B25" s="17"/>
    </row>
    <row r="26" spans="1:2" ht="12.75">
      <c r="A26" s="35" t="s">
        <v>294</v>
      </c>
      <c r="B26" s="17"/>
    </row>
    <row r="27" spans="1:2" ht="12.75">
      <c r="A27" s="35" t="s">
        <v>295</v>
      </c>
      <c r="B27" s="17"/>
    </row>
    <row r="28" spans="1:2" ht="12.75">
      <c r="A28" s="36"/>
      <c r="B28" s="39"/>
    </row>
    <row r="29" spans="1:2" ht="12.75">
      <c r="A29" s="35" t="s">
        <v>305</v>
      </c>
      <c r="B29" s="8"/>
    </row>
    <row r="30" spans="1:2" ht="12.75">
      <c r="A30" s="35"/>
      <c r="B30" s="39"/>
    </row>
    <row r="31" spans="1:2" ht="22.5">
      <c r="A31" s="35" t="s">
        <v>322</v>
      </c>
      <c r="B31" s="8"/>
    </row>
    <row r="32" spans="1:2" ht="12.75">
      <c r="A32" s="36"/>
      <c r="B32" s="39"/>
    </row>
    <row r="33" spans="1:2" ht="12.75">
      <c r="A33" s="38" t="s">
        <v>340</v>
      </c>
      <c r="B33" s="40"/>
    </row>
    <row r="34" spans="1:2" ht="12.75">
      <c r="A34" s="36"/>
      <c r="B34" s="39"/>
    </row>
    <row r="35" spans="1:2" ht="12.75">
      <c r="A35" s="35" t="s">
        <v>307</v>
      </c>
      <c r="B35" s="21">
        <f>SUM('Prices and Estimates'!E5:E36)</f>
        <v>0</v>
      </c>
    </row>
    <row r="36" spans="1:2" ht="12.75">
      <c r="A36" s="35" t="s">
        <v>306</v>
      </c>
      <c r="B36" s="21">
        <f>SUM('Prices and Estimates'!E39:E59)</f>
        <v>0</v>
      </c>
    </row>
    <row r="37" spans="1:2" ht="12.75">
      <c r="A37" s="35" t="s">
        <v>308</v>
      </c>
      <c r="B37" s="21">
        <f>SUM('Prices and Estimates'!E61:E82)</f>
        <v>0</v>
      </c>
    </row>
    <row r="38" spans="1:2" ht="12.75">
      <c r="A38" s="35" t="s">
        <v>332</v>
      </c>
      <c r="B38" s="21">
        <f>SUM('Prices and Estimates'!E84:E118)</f>
        <v>0</v>
      </c>
    </row>
    <row r="39" spans="1:2" ht="12.75">
      <c r="A39" s="35" t="s">
        <v>331</v>
      </c>
      <c r="B39" s="21">
        <f>SUM('Prices and Estimates'!E120:E139)</f>
        <v>0</v>
      </c>
    </row>
    <row r="40" spans="1:2" ht="12.75">
      <c r="A40" s="35" t="s">
        <v>323</v>
      </c>
      <c r="B40" s="21">
        <f>SUM('Prices and Estimates'!E141:E154)</f>
        <v>0</v>
      </c>
    </row>
    <row r="41" spans="1:2" ht="12.75">
      <c r="A41" s="35" t="s">
        <v>309</v>
      </c>
      <c r="B41" s="21">
        <f>SUM('Prices and Estimates'!E156:E159)</f>
        <v>0</v>
      </c>
    </row>
    <row r="42" spans="1:2" ht="12.75">
      <c r="A42" s="35" t="s">
        <v>431</v>
      </c>
      <c r="B42" s="21">
        <f>SUM('Prices and Estimates'!E165:E166)</f>
        <v>0</v>
      </c>
    </row>
    <row r="43" spans="1:2" ht="12.75">
      <c r="A43" s="35"/>
      <c r="B43" s="41"/>
    </row>
    <row r="44" spans="1:2" ht="12.75">
      <c r="A44" s="35" t="s">
        <v>310</v>
      </c>
      <c r="B44" s="22">
        <f>SUM(B35:B42)</f>
        <v>0</v>
      </c>
    </row>
    <row r="45" spans="1:2" ht="12.75">
      <c r="A45" s="36"/>
      <c r="B45" s="39"/>
    </row>
    <row r="46" spans="1:2" ht="25.5">
      <c r="A46" s="42" t="s">
        <v>311</v>
      </c>
      <c r="B46" s="40"/>
    </row>
    <row r="47" spans="1:2" ht="12.75">
      <c r="A47" s="36"/>
      <c r="B47" s="39"/>
    </row>
    <row r="48" spans="1:3" s="45" customFormat="1" ht="12.75">
      <c r="A48" s="36"/>
      <c r="B48" s="39"/>
      <c r="C48" s="46"/>
    </row>
    <row r="49" spans="1:3" s="45" customFormat="1" ht="12.75">
      <c r="A49" s="36"/>
      <c r="B49" s="39"/>
      <c r="C49" s="46"/>
    </row>
    <row r="50" spans="1:3" s="45" customFormat="1" ht="12.75">
      <c r="A50" s="36"/>
      <c r="B50" s="39"/>
      <c r="C50" s="46"/>
    </row>
    <row r="51" spans="1:3" s="45" customFormat="1" ht="12.75">
      <c r="A51" s="36"/>
      <c r="B51" s="39"/>
      <c r="C51" s="46"/>
    </row>
    <row r="52" spans="1:3" s="45" customFormat="1" ht="12.75">
      <c r="A52" s="36"/>
      <c r="B52" s="39"/>
      <c r="C52" s="46"/>
    </row>
    <row r="53" spans="1:3" s="45" customFormat="1" ht="12.75">
      <c r="A53" s="36"/>
      <c r="B53" s="39"/>
      <c r="C53" s="46"/>
    </row>
    <row r="54" spans="1:3" s="45" customFormat="1" ht="12.75">
      <c r="A54" s="36"/>
      <c r="B54" s="39"/>
      <c r="C54" s="46"/>
    </row>
    <row r="55" spans="1:3" s="45" customFormat="1" ht="12.75">
      <c r="A55" s="36"/>
      <c r="B55" s="39"/>
      <c r="C55" s="46"/>
    </row>
    <row r="56" spans="1:3" s="45" customFormat="1" ht="12.75">
      <c r="A56" s="36"/>
      <c r="B56" s="39"/>
      <c r="C56" s="46"/>
    </row>
    <row r="57" spans="1:3" s="45" customFormat="1" ht="12.75">
      <c r="A57" s="36"/>
      <c r="B57" s="39"/>
      <c r="C57" s="46"/>
    </row>
    <row r="58" spans="1:3" s="45" customFormat="1" ht="12.75">
      <c r="A58" s="36"/>
      <c r="B58" s="39"/>
      <c r="C58" s="46"/>
    </row>
    <row r="59" spans="1:3" s="45" customFormat="1" ht="12.75">
      <c r="A59" s="36"/>
      <c r="B59" s="39"/>
      <c r="C59" s="46"/>
    </row>
    <row r="60" spans="1:3" s="45" customFormat="1" ht="12.75">
      <c r="A60" s="36"/>
      <c r="B60" s="39"/>
      <c r="C60" s="46"/>
    </row>
    <row r="61" spans="1:3" s="45" customFormat="1" ht="12.75">
      <c r="A61" s="36"/>
      <c r="B61" s="39"/>
      <c r="C61" s="46"/>
    </row>
    <row r="62" spans="1:3" s="45" customFormat="1" ht="12.75">
      <c r="A62" s="36"/>
      <c r="B62" s="39"/>
      <c r="C62" s="46"/>
    </row>
    <row r="63" spans="1:3" s="45" customFormat="1" ht="12.75">
      <c r="A63" s="36"/>
      <c r="B63" s="39"/>
      <c r="C63" s="46"/>
    </row>
    <row r="64" spans="1:3" s="45" customFormat="1" ht="12.75">
      <c r="A64" s="36"/>
      <c r="B64" s="39"/>
      <c r="C64" s="46"/>
    </row>
    <row r="65" spans="1:3" s="45" customFormat="1" ht="12.75">
      <c r="A65" s="36"/>
      <c r="B65" s="39"/>
      <c r="C65" s="46"/>
    </row>
    <row r="66" spans="1:3" s="45" customFormat="1" ht="12.75">
      <c r="A66" s="36"/>
      <c r="B66" s="39"/>
      <c r="C66" s="46"/>
    </row>
    <row r="67" spans="1:3" s="45" customFormat="1" ht="12.75">
      <c r="A67" s="36"/>
      <c r="B67" s="39"/>
      <c r="C67" s="46"/>
    </row>
    <row r="68" spans="1:3" s="45" customFormat="1" ht="12.75">
      <c r="A68" s="36"/>
      <c r="B68" s="39"/>
      <c r="C68" s="46"/>
    </row>
    <row r="69" spans="1:3" s="45" customFormat="1" ht="12.75">
      <c r="A69" s="36"/>
      <c r="B69" s="39"/>
      <c r="C69" s="46"/>
    </row>
    <row r="70" spans="1:3" s="45" customFormat="1" ht="12.75">
      <c r="A70" s="36"/>
      <c r="B70" s="39"/>
      <c r="C70" s="46"/>
    </row>
    <row r="71" spans="1:3" s="45" customFormat="1" ht="12.75">
      <c r="A71" s="36"/>
      <c r="B71" s="39"/>
      <c r="C71" s="46"/>
    </row>
    <row r="72" spans="1:3" s="45" customFormat="1" ht="12.75">
      <c r="A72" s="36"/>
      <c r="B72" s="39"/>
      <c r="C72" s="46"/>
    </row>
    <row r="73" spans="1:3" s="45" customFormat="1" ht="12.75">
      <c r="A73" s="36"/>
      <c r="B73" s="39"/>
      <c r="C73" s="46"/>
    </row>
    <row r="74" spans="1:3" s="45" customFormat="1" ht="12.75">
      <c r="A74" s="36"/>
      <c r="B74" s="39"/>
      <c r="C74" s="46"/>
    </row>
    <row r="75" spans="1:3" s="45" customFormat="1" ht="12.75">
      <c r="A75" s="36"/>
      <c r="B75" s="39"/>
      <c r="C75" s="46"/>
    </row>
    <row r="76" spans="1:3" s="45" customFormat="1" ht="12.75">
      <c r="A76" s="36"/>
      <c r="B76" s="39"/>
      <c r="C76" s="46"/>
    </row>
    <row r="77" spans="1:3" s="45" customFormat="1" ht="12.75">
      <c r="A77" s="36"/>
      <c r="B77" s="39"/>
      <c r="C77" s="46"/>
    </row>
    <row r="78" spans="1:3" s="45" customFormat="1" ht="12.75">
      <c r="A78" s="36"/>
      <c r="B78" s="39"/>
      <c r="C78" s="46"/>
    </row>
    <row r="79" spans="1:3" s="45" customFormat="1" ht="12.75">
      <c r="A79" s="36"/>
      <c r="B79" s="39"/>
      <c r="C79" s="46"/>
    </row>
    <row r="80" spans="1:3" s="45" customFormat="1" ht="12.75">
      <c r="A80" s="36"/>
      <c r="B80" s="39"/>
      <c r="C80" s="46"/>
    </row>
    <row r="81" spans="1:3" s="45" customFormat="1" ht="12.75">
      <c r="A81" s="36"/>
      <c r="B81" s="39"/>
      <c r="C81" s="46"/>
    </row>
    <row r="82" spans="1:3" s="45" customFormat="1" ht="12.75">
      <c r="A82" s="36"/>
      <c r="B82" s="39"/>
      <c r="C82" s="46"/>
    </row>
    <row r="83" spans="1:3" s="45" customFormat="1" ht="12.75">
      <c r="A83" s="36"/>
      <c r="B83" s="39"/>
      <c r="C83" s="46"/>
    </row>
    <row r="84" spans="1:3" s="45" customFormat="1" ht="12.75">
      <c r="A84" s="36"/>
      <c r="B84" s="39"/>
      <c r="C84" s="46"/>
    </row>
    <row r="85" spans="1:3" s="45" customFormat="1" ht="12.75">
      <c r="A85" s="36"/>
      <c r="B85" s="39"/>
      <c r="C85" s="46"/>
    </row>
    <row r="86" spans="1:3" s="45" customFormat="1" ht="12.75">
      <c r="A86" s="36"/>
      <c r="B86" s="39"/>
      <c r="C86" s="46"/>
    </row>
    <row r="87" spans="1:3" s="45" customFormat="1" ht="12.75">
      <c r="A87" s="36"/>
      <c r="B87" s="39"/>
      <c r="C87" s="46"/>
    </row>
    <row r="88" spans="1:3" s="45" customFormat="1" ht="12.75">
      <c r="A88" s="36"/>
      <c r="B88" s="39"/>
      <c r="C88" s="46"/>
    </row>
    <row r="89" spans="1:3" s="45" customFormat="1" ht="12.75">
      <c r="A89" s="36"/>
      <c r="B89" s="39"/>
      <c r="C89" s="46"/>
    </row>
    <row r="90" spans="1:3" s="45" customFormat="1" ht="12.75">
      <c r="A90" s="36"/>
      <c r="B90" s="39"/>
      <c r="C90" s="46"/>
    </row>
    <row r="91" spans="1:3" s="45" customFormat="1" ht="12.75">
      <c r="A91" s="36"/>
      <c r="B91" s="39"/>
      <c r="C91" s="46"/>
    </row>
    <row r="92" spans="1:3" s="45" customFormat="1" ht="12.75">
      <c r="A92" s="36"/>
      <c r="B92" s="39"/>
      <c r="C92" s="46"/>
    </row>
    <row r="93" spans="1:3" s="45" customFormat="1" ht="12.75">
      <c r="A93" s="36"/>
      <c r="B93" s="39"/>
      <c r="C93" s="46"/>
    </row>
    <row r="94" spans="1:3" s="45" customFormat="1" ht="12.75">
      <c r="A94" s="36"/>
      <c r="B94" s="39"/>
      <c r="C94" s="46"/>
    </row>
    <row r="95" spans="1:3" s="45" customFormat="1" ht="12.75">
      <c r="A95" s="36"/>
      <c r="B95" s="39"/>
      <c r="C95" s="46"/>
    </row>
    <row r="96" spans="1:3" s="45" customFormat="1" ht="12.75">
      <c r="A96" s="36"/>
      <c r="B96" s="39"/>
      <c r="C96" s="46"/>
    </row>
    <row r="97" spans="1:3" s="45" customFormat="1" ht="12.75">
      <c r="A97" s="36"/>
      <c r="B97" s="39"/>
      <c r="C97" s="46"/>
    </row>
    <row r="98" spans="1:3" s="45" customFormat="1" ht="12.75">
      <c r="A98" s="36"/>
      <c r="B98" s="39"/>
      <c r="C98" s="46"/>
    </row>
    <row r="99" spans="1:3" s="45" customFormat="1" ht="12.75">
      <c r="A99" s="36"/>
      <c r="B99" s="39"/>
      <c r="C99" s="46"/>
    </row>
    <row r="100" spans="1:3" s="45" customFormat="1" ht="12.75">
      <c r="A100" s="36"/>
      <c r="B100" s="39"/>
      <c r="C100" s="46"/>
    </row>
    <row r="101" spans="1:3" s="45" customFormat="1" ht="12.75">
      <c r="A101" s="36"/>
      <c r="B101" s="39"/>
      <c r="C101" s="46"/>
    </row>
  </sheetData>
  <sheetProtection/>
  <mergeCells count="1">
    <mergeCell ref="A1:B1"/>
  </mergeCells>
  <conditionalFormatting sqref="B6:B31">
    <cfRule type="cellIs" priority="1" dxfId="0" operator="notEqual" stopIfTrue="1">
      <formula>""</formula>
    </cfRule>
  </conditionalFormatting>
  <conditionalFormatting sqref="B3">
    <cfRule type="cellIs" priority="2" dxfId="2" operator="equal" stopIfTrue="1">
      <formula>"I accept the Terms and Conditions"</formula>
    </cfRule>
  </conditionalFormatting>
  <conditionalFormatting sqref="A4:B4">
    <cfRule type="expression" priority="3" dxfId="1" stopIfTrue="1">
      <formula>$B$49="I accept the Terms and Conditions"</formula>
    </cfRule>
  </conditionalFormatting>
  <dataValidations count="20">
    <dataValidation type="list" allowBlank="1" showInputMessage="1" showErrorMessage="1" sqref="B14">
      <formula1>$D$6:$D$7</formula1>
    </dataValidation>
    <dataValidation showInputMessage="1" showErrorMessage="1" promptTitle="Customer Name" prompt="Please enter the full name of the person who will be responsible for paying any invoice that may become due." error="Please enter your name" sqref="B6"/>
    <dataValidation allowBlank="1" showInputMessage="1" showErrorMessage="1" promptTitle="Post Code" prompt="Please enter the Post Code of the address to which all correspondence should be sent, including quotes and invoices." errorTitle="Post Code" error="Please enter your Post Code" sqref="B8"/>
    <dataValidation allowBlank="1" showInputMessage="1" showErrorMessage="1" promptTitle="Customer Contact" prompt="Please provide a contact telephone number for the person who will be responsible for paying any invoice that may become due." errorTitle="Telephone Number" error="Please enter your telephone contact number" sqref="B9"/>
    <dataValidation type="list" allowBlank="1" showInputMessage="1" showErrorMessage="1" promptTitle="Delivery?" prompt="If you will be collecting the items from 68 Combe Road, please select No, otherwise select Yes from the drop down menu." errorTitle="Delivery Required" error="Please select Yes or No from the drop down list" sqref="B12">
      <formula1>$D$6:$D$7</formula1>
    </dataValidation>
    <dataValidation type="list" allowBlank="1" showInputMessage="1" showErrorMessage="1" promptTitle="Collection?" prompt="If you will be returning the items to 68 Combe Road, please select No, otherwise select Yes from the drop down menu." errorTitle="Collection Required" error="Please select Yes or No from the drop down list" sqref="B13">
      <formula1>$D$6:$D$7</formula1>
    </dataValidation>
    <dataValidation allowBlank="1" showInputMessage="1" showErrorMessage="1" promptTitle="Delivery Post Code" prompt="If delivery is required to an address other than the customer address above, please provide the post code of the address." sqref="B17"/>
    <dataValidation allowBlank="1" showInputMessage="1" showErrorMessage="1" promptTitle="Collection Contact" prompt="Please provide a contact telephone number for the address from which the items are to be collected." sqref="B23"/>
    <dataValidation allowBlank="1" showInputMessage="1" showErrorMessage="1" promptTitle="Delivery Contact" prompt="Please provide a contact telephone number for the address to which the items are to be delivered." sqref="B18"/>
    <dataValidation allowBlank="1" showInputMessage="1" showErrorMessage="1" promptTitle="Collection Post Code" prompt="If collection is required from an address other than the delivery address above, please provide the post code for the collection address." sqref="B22"/>
    <dataValidation type="date" allowBlank="1" showInputMessage="1" showErrorMessage="1" promptTitle="Delivery / Pick Up Date" prompt="The delivery date must be in the future and must not be more than 600 days from today. Format must be dd/mm/yy" errorTitle="Delivery / Pick Up Date" error="Please enter a valid date in the future in the format dd/mm/yy" sqref="B25">
      <formula1>TODAY()</formula1>
      <formula2>TODAY()+600</formula2>
    </dataValidation>
    <dataValidation type="date" allowBlank="1" showInputMessage="1" showErrorMessage="1" promptTitle="Event Date" prompt="The event date must be in the future and must not be more than 600 days from today. Format must be dd/mm/yy" errorTitle="Event Date" error="Please enter a valid date in the future in the format dd/mm/yy" sqref="B26">
      <formula1>TODAY()</formula1>
      <formula2>TODAY()+600</formula2>
    </dataValidation>
    <dataValidation type="date" allowBlank="1" showInputMessage="1" showErrorMessage="1" promptTitle="Collection / Return Date" prompt="The collection / return very date must be in the future and must not be more than 600 days from today. Format must be dd/mm/yy" errorTitle="Collection / Return Date" error="Please enter a valid date in the future in the format dd/mm/yy" sqref="B27">
      <formula1>TODAY()</formula1>
      <formula2>TODAY()+600</formula2>
    </dataValidation>
    <dataValidation type="list" allowBlank="1" showInputMessage="1" showErrorMessage="1" promptTitle="Order or Quote" prompt="Please indicate whether you wish to place a Firm Order or if you only require a quote at this time. If you indicate that this is a Firm Order, the items will be reserved for you and you will be liable to pay any invoice that may become due." errorTitle="Order or Quote" error="Please select the appropriate option from the drop down list" sqref="B31">
      <formula1>$C$6:$C$7</formula1>
    </dataValidation>
    <dataValidation type="list" showInputMessage="1" showErrorMessage="1" promptTitle="Terms and Conditions" prompt="You must specifically confirm that you accept our Terms and conditions for us to be able to process your order or quote." sqref="B3">
      <formula1>$C$11:$C$12</formula1>
    </dataValidation>
    <dataValidation allowBlank="1" showInputMessage="1" showErrorMessage="1" promptTitle="Customer Address" prompt="Please enter the address to which all correspondence should be sent, including quotes and invoices." errorTitle="Customer Address" error="Please enter your address details" sqref="B7"/>
    <dataValidation allowBlank="1" showInputMessage="1" showErrorMessage="1" promptTitle="Delivery Address" prompt="If delivery is required to an address other than the customer address above, please provide details of the address" sqref="B16"/>
    <dataValidation allowBlank="1" showInputMessage="1" showErrorMessage="1" promptTitle="Collection Address" prompt="If collection is required from an address other than the delivery address above, please provide details of the address." sqref="B21"/>
    <dataValidation allowBlank="1" showInputMessage="1" showErrorMessage="1" promptTitle="Customer eMail" prompt="Please provide an email address for the person who will be responsible for paying any invoice that may become due." errorTitle="eMail Address" error="Please enter your email address" sqref="B10"/>
    <dataValidation allowBlank="1" showInputMessage="1" showErrorMessage="1" promptTitle="Special Requests" prompt="Please enter details of any speciial requests that you may have. If we do not have something in our product list, please ask because we can probably get it for you." sqref="B29"/>
  </dataValidations>
  <printOptions horizontalCentered="1"/>
  <pageMargins left="0.29" right="0.3" top="0.59" bottom="0.8267716535433072" header="0.5118110236220472" footer="0.5118110236220472"/>
  <pageSetup horizontalDpi="600" verticalDpi="600" orientation="portrait" paperSize="9" r:id="rId1"/>
  <headerFooter alignWithMargins="0">
    <oddFooter>&amp;L&amp;8Printed on &amp;D at &amp;T&amp;C&amp;8FileRef: ...\&amp;F&amp;R&amp;8Page &amp;P of &amp;N</oddFooter>
  </headerFooter>
</worksheet>
</file>

<file path=xl/worksheets/sheet4.xml><?xml version="1.0" encoding="utf-8"?>
<worksheet xmlns="http://schemas.openxmlformats.org/spreadsheetml/2006/main" xmlns:r="http://schemas.openxmlformats.org/officeDocument/2006/relationships">
  <dimension ref="A1:M182"/>
  <sheetViews>
    <sheetView tabSelected="1" zoomScaleSheetLayoutView="100" zoomScalePageLayoutView="0" workbookViewId="0" topLeftCell="A1">
      <pane ySplit="3" topLeftCell="A109" activePane="bottomLeft" state="frozen"/>
      <selection pane="topLeft" activeCell="A1" sqref="A1"/>
      <selection pane="bottomLeft" activeCell="F7" sqref="F7"/>
    </sheetView>
  </sheetViews>
  <sheetFormatPr defaultColWidth="9.140625" defaultRowHeight="12.75"/>
  <cols>
    <col min="1" max="1" width="3.7109375" style="50" customWidth="1"/>
    <col min="2" max="2" width="11.7109375" style="148" customWidth="1"/>
    <col min="3" max="3" width="40.7109375" style="148" customWidth="1"/>
    <col min="4" max="4" width="9.28125" style="50" customWidth="1"/>
    <col min="5" max="5" width="10.7109375" style="50" customWidth="1"/>
    <col min="6" max="6" width="8.7109375" style="149" customWidth="1"/>
    <col min="7" max="7" width="8.8515625" style="149" customWidth="1"/>
    <col min="8" max="8" width="10.7109375" style="50" customWidth="1"/>
    <col min="9" max="10" width="12.7109375" style="50" customWidth="1"/>
    <col min="11" max="14" width="9.140625" style="49" customWidth="1"/>
    <col min="15" max="16384" width="9.140625" style="50" customWidth="1"/>
  </cols>
  <sheetData>
    <row r="1" spans="1:13" ht="30" customHeight="1">
      <c r="A1" s="186" t="s">
        <v>236</v>
      </c>
      <c r="B1" s="47"/>
      <c r="C1" s="47"/>
      <c r="D1" s="264" t="s">
        <v>392</v>
      </c>
      <c r="E1" s="264"/>
      <c r="F1" s="264"/>
      <c r="G1" s="264"/>
      <c r="H1" s="48"/>
      <c r="I1" s="48"/>
      <c r="J1" s="48"/>
      <c r="K1" s="48"/>
      <c r="L1" s="48"/>
      <c r="M1" s="48"/>
    </row>
    <row r="2" spans="1:10" ht="22.5">
      <c r="A2" s="51"/>
      <c r="B2" s="52" t="s">
        <v>0</v>
      </c>
      <c r="C2" s="52" t="s">
        <v>1</v>
      </c>
      <c r="D2" s="53" t="s">
        <v>279</v>
      </c>
      <c r="E2" s="53" t="s">
        <v>289</v>
      </c>
      <c r="F2" s="54" t="s">
        <v>334</v>
      </c>
      <c r="G2" s="54" t="s">
        <v>165</v>
      </c>
      <c r="H2" s="55" t="s">
        <v>150</v>
      </c>
      <c r="I2" s="55" t="s">
        <v>2</v>
      </c>
      <c r="J2" s="56" t="s">
        <v>3</v>
      </c>
    </row>
    <row r="3" spans="1:10" ht="22.5" customHeight="1">
      <c r="A3" s="163" t="s">
        <v>486</v>
      </c>
      <c r="B3" s="57"/>
      <c r="C3" s="58"/>
      <c r="D3" s="59" t="s">
        <v>327</v>
      </c>
      <c r="E3" s="60">
        <f>'Customer and Summary Details'!B44</f>
        <v>0</v>
      </c>
      <c r="F3" s="61" t="s">
        <v>336</v>
      </c>
      <c r="G3" s="62" t="s">
        <v>337</v>
      </c>
      <c r="H3" s="63"/>
      <c r="I3" s="63"/>
      <c r="J3" s="64"/>
    </row>
    <row r="4" spans="1:10" ht="11.25" customHeight="1">
      <c r="A4" s="65" t="s">
        <v>4</v>
      </c>
      <c r="B4" s="66"/>
      <c r="C4" s="66"/>
      <c r="D4" s="67"/>
      <c r="E4" s="67"/>
      <c r="F4" s="66"/>
      <c r="G4" s="68"/>
      <c r="H4" s="69"/>
      <c r="I4" s="69"/>
      <c r="J4" s="70"/>
    </row>
    <row r="5" spans="1:10" ht="12.75" customHeight="1">
      <c r="A5" s="246" t="s">
        <v>154</v>
      </c>
      <c r="B5" s="71" t="s">
        <v>328</v>
      </c>
      <c r="C5" s="71" t="str">
        <f>IF(B5="","",VLOOKUP(B5,'[1]Data'!$E$2:$H$10000,2,FALSE))</f>
        <v>Large Dinner Plate 12" Bianco</v>
      </c>
      <c r="D5" s="11"/>
      <c r="E5" s="72">
        <f>IF(D5="","",D5*F5)</f>
      </c>
      <c r="F5" s="73">
        <v>0.3</v>
      </c>
      <c r="G5" s="73">
        <f>IF(B5="","",VLOOKUP($B5,'[1]Data'!$E$2:$H$10000,4,FALSE))</f>
        <v>12.4</v>
      </c>
      <c r="H5" s="265" t="s">
        <v>232</v>
      </c>
      <c r="I5" s="74" t="s">
        <v>329</v>
      </c>
      <c r="J5" s="75" t="s">
        <v>344</v>
      </c>
    </row>
    <row r="6" spans="1:10" ht="12.75" customHeight="1">
      <c r="A6" s="246"/>
      <c r="B6" s="71" t="s">
        <v>155</v>
      </c>
      <c r="C6" s="71" t="str">
        <f>IF(B6="","",VLOOKUP(B6,'[1]Data'!$E$2:$H$10000,2,FALSE))</f>
        <v>Dinner Plate 10" Bianco</v>
      </c>
      <c r="D6" s="11"/>
      <c r="E6" s="76">
        <f aca="true" t="shared" si="0" ref="E6:E20">IF(D6="","",D6*F6)</f>
      </c>
      <c r="F6" s="73">
        <v>0.3</v>
      </c>
      <c r="G6" s="73">
        <f>IF(B6="","",VLOOKUP($B6,'[1]Data'!$E$2:$H$10000,4,FALSE))</f>
        <v>7.92</v>
      </c>
      <c r="H6" s="265"/>
      <c r="I6" s="74" t="s">
        <v>5</v>
      </c>
      <c r="J6" s="75" t="s">
        <v>6</v>
      </c>
    </row>
    <row r="7" spans="1:10" ht="12.75">
      <c r="A7" s="246"/>
      <c r="B7" s="77" t="s">
        <v>156</v>
      </c>
      <c r="C7" s="71" t="str">
        <f>IF(B7="","",VLOOKUP(B7,'[1]Data'!$E$2:$H$10000,2,FALSE))</f>
        <v>Starter/Dessert Plate 8" Bianco</v>
      </c>
      <c r="D7" s="9"/>
      <c r="E7" s="76">
        <f t="shared" si="0"/>
      </c>
      <c r="F7" s="73">
        <v>0.3</v>
      </c>
      <c r="G7" s="73">
        <f>IF(B7="","",VLOOKUP($B7,'[1]Data'!$E$2:$H$10000,4,FALSE))</f>
        <v>6.91</v>
      </c>
      <c r="H7" s="266"/>
      <c r="I7" s="78" t="s">
        <v>13</v>
      </c>
      <c r="J7" s="79" t="s">
        <v>14</v>
      </c>
    </row>
    <row r="8" spans="1:10" ht="12.75">
      <c r="A8" s="246"/>
      <c r="B8" s="77" t="s">
        <v>157</v>
      </c>
      <c r="C8" s="71" t="str">
        <f>IF(B8="","",VLOOKUP(B8,'[1]Data'!$E$2:$H$10000,2,FALSE))</f>
        <v>Side/Cake Plate 6" Bianco</v>
      </c>
      <c r="D8" s="9"/>
      <c r="E8" s="76">
        <f t="shared" si="0"/>
      </c>
      <c r="F8" s="73">
        <v>0.3</v>
      </c>
      <c r="G8" s="73">
        <f>IF(B8="","",VLOOKUP($B8,'[1]Data'!$E$2:$H$10000,4,FALSE))</f>
        <v>4.78</v>
      </c>
      <c r="H8" s="266"/>
      <c r="I8" s="78" t="s">
        <v>16</v>
      </c>
      <c r="J8" s="79" t="s">
        <v>17</v>
      </c>
    </row>
    <row r="9" spans="1:10" ht="12.75">
      <c r="A9" s="246"/>
      <c r="B9" s="77" t="s">
        <v>158</v>
      </c>
      <c r="C9" s="71" t="str">
        <f>IF(B9="","",VLOOKUP(B9,'[1]Data'!$E$2:$H$10000,2,FALSE))</f>
        <v>Dessert/Soup Bowl 7" Bianco</v>
      </c>
      <c r="D9" s="9"/>
      <c r="E9" s="76">
        <f t="shared" si="0"/>
      </c>
      <c r="F9" s="73">
        <v>0.3</v>
      </c>
      <c r="G9" s="73">
        <f>IF(B9="","",VLOOKUP($B9,'[1]Data'!$E$2:$H$10000,4,FALSE))</f>
        <v>5.71</v>
      </c>
      <c r="H9" s="266"/>
      <c r="I9" s="78" t="s">
        <v>19</v>
      </c>
      <c r="J9" s="79" t="s">
        <v>20</v>
      </c>
    </row>
    <row r="10" spans="1:10" ht="12.75">
      <c r="A10" s="246"/>
      <c r="B10" s="77" t="s">
        <v>362</v>
      </c>
      <c r="C10" s="71" t="str">
        <f>IF(B10="","",VLOOKUP(B10,'[1]Data'!$E$2:$H$10000,2,FALSE))</f>
        <v>Dessert bowl 6" Bianco</v>
      </c>
      <c r="D10" s="9"/>
      <c r="E10" s="76">
        <f t="shared" si="0"/>
      </c>
      <c r="F10" s="73">
        <v>0.3</v>
      </c>
      <c r="G10" s="73">
        <f>IF(B10="","",VLOOKUP($B10,'[1]Data'!$E$2:$H$10000,4,FALSE))</f>
        <v>5.71</v>
      </c>
      <c r="H10" s="266"/>
      <c r="I10" s="78" t="s">
        <v>16</v>
      </c>
      <c r="J10" s="79" t="s">
        <v>17</v>
      </c>
    </row>
    <row r="11" spans="1:10" ht="12.75">
      <c r="A11" s="246"/>
      <c r="B11" s="77" t="s">
        <v>363</v>
      </c>
      <c r="C11" s="71" t="str">
        <f>IF(B11="","",VLOOKUP(B11,'[1]Data'!$E$2:$H$10000,2,FALSE))</f>
        <v>Butter dish/Small bowl Bianco</v>
      </c>
      <c r="D11" s="9"/>
      <c r="E11" s="76">
        <f t="shared" si="0"/>
      </c>
      <c r="F11" s="73">
        <f>IF(B11="","",VLOOKUP($B11,'[1]Data'!$E$2:$H$10000,3,FALSE))</f>
        <v>0.28</v>
      </c>
      <c r="G11" s="73">
        <f>IF(B11="","",VLOOKUP($B11,'[1]Data'!$E$2:$H$10000,4,FALSE))</f>
        <v>4.67</v>
      </c>
      <c r="H11" s="266"/>
      <c r="I11" s="78" t="s">
        <v>22</v>
      </c>
      <c r="J11" s="79" t="s">
        <v>364</v>
      </c>
    </row>
    <row r="12" spans="1:10" ht="12.75">
      <c r="A12" s="246"/>
      <c r="B12" s="77" t="s">
        <v>7</v>
      </c>
      <c r="C12" s="71" t="str">
        <f>IF(B12="","",VLOOKUP(B12,'[1]Data'!$E$2:$H$10000,2,FALSE))</f>
        <v>Salad Bowl (9")</v>
      </c>
      <c r="D12" s="9"/>
      <c r="E12" s="76">
        <f t="shared" si="0"/>
      </c>
      <c r="F12" s="73">
        <v>0.95</v>
      </c>
      <c r="G12" s="73">
        <f>IF(B12="","",VLOOKUP($B12,'[1]Data'!$E$2:$H$10000,4,FALSE))</f>
        <v>12</v>
      </c>
      <c r="H12" s="266"/>
      <c r="I12" s="78" t="s">
        <v>30</v>
      </c>
      <c r="J12" s="79" t="s">
        <v>31</v>
      </c>
    </row>
    <row r="13" spans="1:10" ht="12.75">
      <c r="A13" s="246"/>
      <c r="B13" s="77" t="s">
        <v>397</v>
      </c>
      <c r="C13" s="71" t="str">
        <f>IF(B13="","",VLOOKUP(B13,'[1]Data'!$E$2:$H$10000,2,FALSE))</f>
        <v>Large Salad Bowl (12")</v>
      </c>
      <c r="D13" s="9"/>
      <c r="E13" s="76">
        <f t="shared" si="0"/>
      </c>
      <c r="F13" s="73">
        <v>1.4</v>
      </c>
      <c r="G13" s="73">
        <f>IF(B13="","",VLOOKUP($B13,'[1]Data'!$E$2:$H$10000,4,FALSE))</f>
        <v>24</v>
      </c>
      <c r="H13" s="266"/>
      <c r="I13" s="78" t="s">
        <v>329</v>
      </c>
      <c r="J13" s="79" t="s">
        <v>398</v>
      </c>
    </row>
    <row r="14" spans="1:10" ht="12.75">
      <c r="A14" s="246"/>
      <c r="B14" s="77" t="s">
        <v>159</v>
      </c>
      <c r="C14" s="71" t="str">
        <f>IF(B14="","",VLOOKUP(B14,'[1]Data'!$E$2:$H$10000,2,FALSE))</f>
        <v>Tea/Coffee Cup 8oz Bianco</v>
      </c>
      <c r="D14" s="9"/>
      <c r="E14" s="76">
        <f t="shared" si="0"/>
      </c>
      <c r="F14" s="73">
        <v>0.25</v>
      </c>
      <c r="G14" s="73">
        <f>IF(B14="","",VLOOKUP($B14,'[1]Data'!$E$2:$H$10000,4,FALSE))</f>
        <v>5.96</v>
      </c>
      <c r="H14" s="266"/>
      <c r="I14" s="78" t="s">
        <v>77</v>
      </c>
      <c r="J14" s="79" t="s">
        <v>124</v>
      </c>
    </row>
    <row r="15" spans="1:10" ht="12.75">
      <c r="A15" s="246"/>
      <c r="B15" s="77" t="s">
        <v>160</v>
      </c>
      <c r="C15" s="71" t="str">
        <f>IF(B15="","",VLOOKUP(B15,'[1]Data'!$E$2:$H$10000,2,FALSE))</f>
        <v>Saucer Bianco</v>
      </c>
      <c r="D15" s="9"/>
      <c r="E15" s="76">
        <f t="shared" si="0"/>
      </c>
      <c r="F15" s="73">
        <v>0.2</v>
      </c>
      <c r="G15" s="73">
        <f>IF(B15="","",VLOOKUP($B15,'[1]Data'!$E$2:$H$10000,4,FALSE))</f>
        <v>4.78</v>
      </c>
      <c r="H15" s="266"/>
      <c r="I15" s="78" t="s">
        <v>22</v>
      </c>
      <c r="J15" s="79" t="s">
        <v>364</v>
      </c>
    </row>
    <row r="16" spans="1:10" ht="12.75">
      <c r="A16" s="246"/>
      <c r="B16" s="77" t="s">
        <v>161</v>
      </c>
      <c r="C16" s="71" t="str">
        <f>IF(B16="","",VLOOKUP(B16,'[1]Data'!$E$2:$H$10000,2,FALSE))</f>
        <v>Espresso Coff Cup &amp; Sauc Bianco</v>
      </c>
      <c r="D16" s="9"/>
      <c r="E16" s="76">
        <f t="shared" si="0"/>
      </c>
      <c r="F16" s="73">
        <v>0.3</v>
      </c>
      <c r="G16" s="73">
        <f>IF(B16="","",VLOOKUP($B16,'[1]Data'!$E$2:$H$10000,4,FALSE))</f>
        <v>6.77</v>
      </c>
      <c r="H16" s="266"/>
      <c r="I16" s="78"/>
      <c r="J16" s="79"/>
    </row>
    <row r="17" spans="1:10" ht="12.75">
      <c r="A17" s="246"/>
      <c r="B17" s="77" t="s">
        <v>162</v>
      </c>
      <c r="C17" s="71" t="str">
        <f>IF(B17="","",VLOOKUP(B17,'[1]Data'!$E$2:$H$10000,2,FALSE))</f>
        <v>Sugar Bowl Bianco</v>
      </c>
      <c r="D17" s="9"/>
      <c r="E17" s="76">
        <f t="shared" si="0"/>
      </c>
      <c r="F17" s="73">
        <f>IF(B17="","",VLOOKUP($B17,'[1]Data'!$E$2:$H$10000,3,FALSE))</f>
        <v>0.39</v>
      </c>
      <c r="G17" s="73">
        <f>IF(B17="","",VLOOKUP($B17,'[1]Data'!$E$2:$H$10000,4,FALSE))</f>
        <v>5.56</v>
      </c>
      <c r="H17" s="266"/>
      <c r="I17" s="78"/>
      <c r="J17" s="79"/>
    </row>
    <row r="18" spans="1:10" ht="12.75">
      <c r="A18" s="246"/>
      <c r="B18" s="77" t="s">
        <v>163</v>
      </c>
      <c r="C18" s="71" t="str">
        <f>IF(B18="","",VLOOKUP(B18,'[1]Data'!$E$2:$H$10000,2,FALSE))</f>
        <v>Cream Jug (1/2 pt) Bianco</v>
      </c>
      <c r="D18" s="9"/>
      <c r="E18" s="76">
        <f t="shared" si="0"/>
      </c>
      <c r="F18" s="73">
        <f>IF(B18="","",VLOOKUP($B18,'[1]Data'!$E$2:$H$10000,3,FALSE))</f>
        <v>0.61</v>
      </c>
      <c r="G18" s="73">
        <f>IF(B18="","",VLOOKUP($B18,'[1]Data'!$E$2:$H$10000,4,FALSE))</f>
        <v>10.25</v>
      </c>
      <c r="H18" s="266"/>
      <c r="I18" s="78" t="s">
        <v>8</v>
      </c>
      <c r="J18" s="79" t="s">
        <v>9</v>
      </c>
    </row>
    <row r="19" spans="1:10" ht="12.75">
      <c r="A19" s="247"/>
      <c r="B19" s="80" t="s">
        <v>460</v>
      </c>
      <c r="C19" s="80" t="str">
        <f>IF(B19="","",VLOOKUP(B19,'[1]Data'!$E$2:$H$10000,2,FALSE))</f>
        <v>Tea Pot (30oz) Bianco</v>
      </c>
      <c r="D19" s="10"/>
      <c r="E19" s="81">
        <f t="shared" si="0"/>
      </c>
      <c r="F19" s="82">
        <f>IF(B19="","",VLOOKUP($B19,'[1]Data'!$E$2:$H$10000,3,FALSE))</f>
        <v>2.52</v>
      </c>
      <c r="G19" s="82">
        <f>IF(B19="","",VLOOKUP($B19,'[1]Data'!$E$2:$H$10000,4,FALSE))</f>
        <v>26.79</v>
      </c>
      <c r="H19" s="267"/>
      <c r="I19" s="83" t="s">
        <v>399</v>
      </c>
      <c r="J19" s="84" t="s">
        <v>400</v>
      </c>
    </row>
    <row r="20" spans="1:10" ht="12.75" customHeight="1">
      <c r="A20" s="245" t="s">
        <v>10</v>
      </c>
      <c r="B20" s="85" t="s">
        <v>11</v>
      </c>
      <c r="C20" s="71" t="str">
        <f>IF(B20="","",VLOOKUP(B20,'[1]Data'!$E$2:$H$10000,2,FALSE))</f>
        <v>10" Dinner Plate Heritage</v>
      </c>
      <c r="D20" s="11"/>
      <c r="E20" s="72">
        <f t="shared" si="0"/>
      </c>
      <c r="F20" s="73">
        <v>0.28</v>
      </c>
      <c r="G20" s="73">
        <f>IF(B20="","",VLOOKUP($B20,'[1]Data'!$E$2:$H$10000,4,FALSE))</f>
        <v>5.68</v>
      </c>
      <c r="H20" s="249" t="s">
        <v>233</v>
      </c>
      <c r="I20" s="87" t="s">
        <v>5</v>
      </c>
      <c r="J20" s="88" t="s">
        <v>6</v>
      </c>
    </row>
    <row r="21" spans="1:10" ht="12.75">
      <c r="A21" s="246"/>
      <c r="B21" s="89" t="s">
        <v>12</v>
      </c>
      <c r="C21" s="71" t="str">
        <f>IF(B21="","",VLOOKUP(B21,'[1]Data'!$E$2:$H$10000,2,FALSE))</f>
        <v>8" Medium Plate Heritage</v>
      </c>
      <c r="D21" s="11"/>
      <c r="E21" s="76">
        <f aca="true" t="shared" si="1" ref="E21:E37">IF(D21="","",D21*F21)</f>
      </c>
      <c r="F21" s="73">
        <v>0.28</v>
      </c>
      <c r="G21" s="73">
        <f>IF(B21="","",VLOOKUP($B21,'[1]Data'!$E$2:$H$10000,4,FALSE))</f>
        <v>3.81</v>
      </c>
      <c r="H21" s="268"/>
      <c r="I21" s="91" t="s">
        <v>13</v>
      </c>
      <c r="J21" s="92" t="s">
        <v>14</v>
      </c>
    </row>
    <row r="22" spans="1:10" ht="12.75">
      <c r="A22" s="246"/>
      <c r="B22" s="89" t="s">
        <v>15</v>
      </c>
      <c r="C22" s="71" t="str">
        <f>IF(B22="","",VLOOKUP(B22,'[1]Data'!$E$2:$H$10000,2,FALSE))</f>
        <v>6" Small Plate Heritage</v>
      </c>
      <c r="D22" s="11"/>
      <c r="E22" s="72">
        <f t="shared" si="1"/>
      </c>
      <c r="F22" s="73">
        <v>0.28</v>
      </c>
      <c r="G22" s="73">
        <f>IF(B22="","",VLOOKUP($B22,'[1]Data'!$E$2:$H$10000,4,FALSE))</f>
        <v>2.42</v>
      </c>
      <c r="H22" s="268"/>
      <c r="I22" s="91" t="s">
        <v>16</v>
      </c>
      <c r="J22" s="92" t="s">
        <v>17</v>
      </c>
    </row>
    <row r="23" spans="1:10" ht="12.75">
      <c r="A23" s="246"/>
      <c r="B23" s="89" t="s">
        <v>18</v>
      </c>
      <c r="C23" s="71" t="str">
        <f>IF(B23="","",VLOOKUP(B23,'[1]Data'!$E$2:$H$10000,2,FALSE))</f>
        <v>Soup Bowl (7") Heritage</v>
      </c>
      <c r="D23" s="11"/>
      <c r="E23" s="76">
        <f t="shared" si="1"/>
      </c>
      <c r="F23" s="73">
        <v>0.28</v>
      </c>
      <c r="G23" s="73">
        <f>IF(B23="","",VLOOKUP($B23,'[1]Data'!$E$2:$H$10000,4,FALSE))</f>
        <v>3.71</v>
      </c>
      <c r="H23" s="268"/>
      <c r="I23" s="91" t="s">
        <v>19</v>
      </c>
      <c r="J23" s="92" t="s">
        <v>20</v>
      </c>
    </row>
    <row r="24" spans="1:10" ht="12.75">
      <c r="A24" s="246"/>
      <c r="B24" s="89" t="s">
        <v>21</v>
      </c>
      <c r="C24" s="71" t="str">
        <f>IF(B24="","",VLOOKUP(B24,'[1]Data'!$E$2:$H$10000,2,FALSE))</f>
        <v>Dessert Bowl (5") Heritage</v>
      </c>
      <c r="D24" s="11"/>
      <c r="E24" s="72">
        <f t="shared" si="1"/>
      </c>
      <c r="F24" s="73">
        <v>0.28</v>
      </c>
      <c r="G24" s="73">
        <f>IF(B24="","",VLOOKUP($B24,'[1]Data'!$E$2:$H$10000,4,FALSE))</f>
        <v>2.42</v>
      </c>
      <c r="H24" s="268"/>
      <c r="I24" s="91" t="s">
        <v>22</v>
      </c>
      <c r="J24" s="92" t="s">
        <v>23</v>
      </c>
    </row>
    <row r="25" spans="1:10" ht="12.75">
      <c r="A25" s="246"/>
      <c r="B25" s="89" t="s">
        <v>484</v>
      </c>
      <c r="C25" s="71" t="str">
        <f>IF(B25="","",VLOOKUP(B25,'[1]Data'!$E$2:$H$10000,2,FALSE))</f>
        <v>Large Platter (15" x 12") Heritage</v>
      </c>
      <c r="D25" s="11"/>
      <c r="E25" s="76">
        <f t="shared" si="1"/>
      </c>
      <c r="F25" s="73">
        <v>1.5</v>
      </c>
      <c r="G25" s="73">
        <f>IF(B25="","",VLOOKUP($B25,'[1]Data'!$E$2:$H$10000,4,FALSE))</f>
        <v>23.76</v>
      </c>
      <c r="H25" s="268"/>
      <c r="I25" s="91" t="s">
        <v>25</v>
      </c>
      <c r="J25" s="92" t="s">
        <v>26</v>
      </c>
    </row>
    <row r="26" spans="1:10" ht="12.75">
      <c r="A26" s="246"/>
      <c r="B26" s="89" t="s">
        <v>485</v>
      </c>
      <c r="C26" s="71" t="str">
        <f>IF(B26="","",VLOOKUP(B26,'[1]Data'!$E$2:$H$10000,2,FALSE))</f>
        <v>Medium Platter (13" x 10")</v>
      </c>
      <c r="D26" s="11"/>
      <c r="E26" s="72">
        <f t="shared" si="1"/>
      </c>
      <c r="F26" s="73">
        <v>1.2</v>
      </c>
      <c r="G26" s="73">
        <f>IF(B26="","",VLOOKUP($B26,'[1]Data'!$E$2:$H$10000,4,FALSE))</f>
        <v>17.49</v>
      </c>
      <c r="H26" s="268"/>
      <c r="I26" s="91" t="s">
        <v>27</v>
      </c>
      <c r="J26" s="92" t="s">
        <v>28</v>
      </c>
    </row>
    <row r="27" spans="1:10" ht="12.75">
      <c r="A27" s="246"/>
      <c r="B27" s="89" t="s">
        <v>29</v>
      </c>
      <c r="C27" s="71" t="str">
        <f>IF(B27="","",VLOOKUP(B27,'[1]Data'!$E$2:$H$10000,2,FALSE))</f>
        <v>Salad Bowl (9") Heritage</v>
      </c>
      <c r="D27" s="11"/>
      <c r="E27" s="76">
        <f t="shared" si="1"/>
      </c>
      <c r="F27" s="73">
        <v>0.95</v>
      </c>
      <c r="G27" s="73">
        <f>IF(B27="","",VLOOKUP($B27,'[1]Data'!$E$2:$H$10000,4,FALSE))</f>
        <v>11.88</v>
      </c>
      <c r="H27" s="268"/>
      <c r="I27" s="91" t="s">
        <v>30</v>
      </c>
      <c r="J27" s="92" t="s">
        <v>31</v>
      </c>
    </row>
    <row r="28" spans="1:10" ht="12.75">
      <c r="A28" s="246"/>
      <c r="B28" s="89" t="s">
        <v>32</v>
      </c>
      <c r="C28" s="71" t="str">
        <f>IF(B28="","",VLOOKUP(B28,'[1]Data'!$E$2:$H$10000,2,FALSE))</f>
        <v>Tea/Coffee Cup (8oz) Heritage</v>
      </c>
      <c r="D28" s="11"/>
      <c r="E28" s="72">
        <f t="shared" si="1"/>
      </c>
      <c r="F28" s="73">
        <v>0.23</v>
      </c>
      <c r="G28" s="73">
        <f>IF(B28="","",VLOOKUP($B28,'[1]Data'!$E$2:$H$10000,4,FALSE))</f>
        <v>3.3</v>
      </c>
      <c r="H28" s="268"/>
      <c r="I28" s="91" t="s">
        <v>33</v>
      </c>
      <c r="J28" s="92" t="s">
        <v>34</v>
      </c>
    </row>
    <row r="29" spans="1:10" ht="12.75">
      <c r="A29" s="246"/>
      <c r="B29" s="89" t="s">
        <v>35</v>
      </c>
      <c r="C29" s="71" t="str">
        <f>IF(B29="","",VLOOKUP(B29,'[1]Data'!$E$2:$H$10000,2,FALSE))</f>
        <v>Tea Saucer Heritage</v>
      </c>
      <c r="D29" s="11"/>
      <c r="E29" s="76">
        <f t="shared" si="1"/>
      </c>
      <c r="F29" s="73">
        <v>0.2</v>
      </c>
      <c r="G29" s="73">
        <f>IF(B29="","",VLOOKUP($B29,'[1]Data'!$E$2:$H$10000,4,FALSE))</f>
        <v>1.98</v>
      </c>
      <c r="H29" s="268"/>
      <c r="I29" s="91"/>
      <c r="J29" s="92"/>
    </row>
    <row r="30" spans="1:10" ht="12.75">
      <c r="A30" s="246"/>
      <c r="B30" s="89" t="s">
        <v>36</v>
      </c>
      <c r="C30" s="71" t="str">
        <f>IF(B30="","",VLOOKUP(B30,'[1]Data'!$E$2:$H$10000,2,FALSE))</f>
        <v>Coff Cup &amp; Sauc (Demi) Heritage</v>
      </c>
      <c r="D30" s="11"/>
      <c r="E30" s="72">
        <f t="shared" si="1"/>
      </c>
      <c r="F30" s="73">
        <f>IF(B30="","",VLOOKUP($B30,'[1]Data'!$E$2:$H$10000,3,FALSE))</f>
        <v>0.26</v>
      </c>
      <c r="G30" s="73">
        <f>IF(B30="","",VLOOKUP($B30,'[1]Data'!$E$2:$H$10000,4,FALSE))</f>
        <v>5.28</v>
      </c>
      <c r="H30" s="268"/>
      <c r="I30" s="91"/>
      <c r="J30" s="92"/>
    </row>
    <row r="31" spans="1:10" ht="12.75">
      <c r="A31" s="246"/>
      <c r="B31" s="89" t="s">
        <v>37</v>
      </c>
      <c r="C31" s="71" t="str">
        <f>IF(B31="","",VLOOKUP(B31,'[1]Data'!$E$2:$H$10000,2,FALSE))</f>
        <v>Coffee Mug (10oz)</v>
      </c>
      <c r="D31" s="11"/>
      <c r="E31" s="76">
        <f t="shared" si="1"/>
      </c>
      <c r="F31" s="73">
        <f>IF(B31="","",VLOOKUP($B31,'[1]Data'!$E$2:$H$10000,3,FALSE))</f>
        <v>0.26</v>
      </c>
      <c r="G31" s="73">
        <f>IF(B31="","",VLOOKUP($B31,'[1]Data'!$E$2:$H$10000,4,FALSE))</f>
        <v>3.1</v>
      </c>
      <c r="H31" s="268"/>
      <c r="I31" s="91"/>
      <c r="J31" s="92"/>
    </row>
    <row r="32" spans="1:10" ht="12.75">
      <c r="A32" s="246"/>
      <c r="B32" s="89" t="s">
        <v>38</v>
      </c>
      <c r="C32" s="71" t="str">
        <f>IF(B32="","",VLOOKUP(B32,'[1]Data'!$E$2:$H$10000,2,FALSE))</f>
        <v>Cream/milk Jug (1/2 pt) Heritage</v>
      </c>
      <c r="D32" s="11"/>
      <c r="E32" s="72">
        <f t="shared" si="1"/>
      </c>
      <c r="F32" s="73">
        <f>IF(B32="","",VLOOKUP($B32,'[1]Data'!$E$2:$H$10000,3,FALSE))</f>
        <v>0.56</v>
      </c>
      <c r="G32" s="73">
        <f>IF(B32="","",VLOOKUP($B32,'[1]Data'!$E$2:$H$10000,4,FALSE))</f>
        <v>9.24</v>
      </c>
      <c r="H32" s="268"/>
      <c r="I32" s="91" t="s">
        <v>8</v>
      </c>
      <c r="J32" s="92" t="s">
        <v>9</v>
      </c>
    </row>
    <row r="33" spans="1:10" ht="12.75">
      <c r="A33" s="247"/>
      <c r="B33" s="93" t="s">
        <v>39</v>
      </c>
      <c r="C33" s="80" t="str">
        <f>IF(B33="","",VLOOKUP(B33,'[1]Data'!$E$2:$H$10000,2,FALSE))</f>
        <v>Teapot (30oz) Heritage</v>
      </c>
      <c r="D33" s="10"/>
      <c r="E33" s="81">
        <f t="shared" si="1"/>
      </c>
      <c r="F33" s="82">
        <f>IF(B33="","",VLOOKUP($B33,'[1]Data'!$E$2:$H$10000,3,FALSE))</f>
        <v>2.39</v>
      </c>
      <c r="G33" s="82">
        <f>IF(B33="","",VLOOKUP($B33,'[1]Data'!$E$2:$H$10000,4,FALSE))</f>
        <v>25.08</v>
      </c>
      <c r="H33" s="269"/>
      <c r="I33" s="94"/>
      <c r="J33" s="95"/>
    </row>
    <row r="34" spans="1:10" ht="12.75">
      <c r="A34" s="245"/>
      <c r="B34" s="96" t="s">
        <v>119</v>
      </c>
      <c r="C34" s="71" t="str">
        <f>IF(B34="","",VLOOKUP(B34,'[1]Data'!$E$2:$H$10000,2,FALSE))</f>
        <v>Ramekins (3.5")</v>
      </c>
      <c r="D34" s="11"/>
      <c r="E34" s="72">
        <f t="shared" si="1"/>
      </c>
      <c r="F34" s="73">
        <f>IF(B34="","",VLOOKUP($B34,'[1]Data'!$E$2:$H$10000,3,FALSE))</f>
        <v>0.26</v>
      </c>
      <c r="G34" s="73">
        <f>IF(B34="","",VLOOKUP($B34,'[1]Data'!$E$2:$H$10000,4,FALSE))</f>
        <v>3.25</v>
      </c>
      <c r="H34" s="97" t="s">
        <v>24</v>
      </c>
      <c r="I34" s="98" t="s">
        <v>120</v>
      </c>
      <c r="J34" s="99" t="s">
        <v>121</v>
      </c>
    </row>
    <row r="35" spans="1:10" ht="12.75">
      <c r="A35" s="246"/>
      <c r="B35" s="100" t="s">
        <v>365</v>
      </c>
      <c r="C35" s="71" t="str">
        <f>IF(B35="","",VLOOKUP(B35,'[1]Data'!$E$2:$H$10000,2,FALSE))</f>
        <v>Small Ramekins (2.5")</v>
      </c>
      <c r="D35" s="11"/>
      <c r="E35" s="76">
        <f t="shared" si="1"/>
      </c>
      <c r="F35" s="73">
        <f>IF(B35="","",VLOOKUP($B35,'[1]Data'!$E$2:$H$10000,3,FALSE))</f>
        <v>0.22</v>
      </c>
      <c r="G35" s="73">
        <f>IF(B35="","",VLOOKUP($B35,'[1]Data'!$E$2:$H$10000,4,FALSE))</f>
        <v>2.2</v>
      </c>
      <c r="H35" s="101" t="s">
        <v>24</v>
      </c>
      <c r="I35" s="102"/>
      <c r="J35" s="103"/>
    </row>
    <row r="36" spans="1:10" ht="12.75">
      <c r="A36" s="246"/>
      <c r="B36" s="104" t="s">
        <v>126</v>
      </c>
      <c r="C36" s="71" t="str">
        <f>IF(B36="","",VLOOKUP(B36,'[1]Data'!$E$2:$H$10000,2,FALSE))</f>
        <v>Sundae Dish (6.75oz)</v>
      </c>
      <c r="D36" s="11"/>
      <c r="E36" s="72">
        <f t="shared" si="1"/>
      </c>
      <c r="F36" s="73">
        <f>IF(B36="","",VLOOKUP($B36,'[1]Data'!$E$2:$H$10000,3,FALSE))</f>
        <v>0.3</v>
      </c>
      <c r="G36" s="73">
        <f>IF(B36="","",VLOOKUP($B36,'[1]Data'!$E$2:$H$10000,4,FALSE))</f>
        <v>1.74</v>
      </c>
      <c r="H36" s="106" t="s">
        <v>87</v>
      </c>
      <c r="I36" s="107" t="s">
        <v>127</v>
      </c>
      <c r="J36" s="108" t="s">
        <v>70</v>
      </c>
    </row>
    <row r="37" spans="1:10" ht="12.75">
      <c r="A37" s="180"/>
      <c r="B37" s="104" t="s">
        <v>454</v>
      </c>
      <c r="C37" s="71" t="str">
        <f>IF(B37="","",VLOOKUP(B37,'[1]Data'!$E$2:$H$10000,2,FALSE))</f>
        <v>Knickerbocker Glory Glass</v>
      </c>
      <c r="D37" s="11"/>
      <c r="E37" s="76">
        <f t="shared" si="1"/>
      </c>
      <c r="F37" s="73">
        <f>IF(B37="","",VLOOKUP($B37,'[1]Data'!$E$2:$H$10000,3,FALSE))</f>
        <v>0.3</v>
      </c>
      <c r="G37" s="73">
        <f>IF(B37="","",VLOOKUP($B37,'[1]Data'!$E$2:$H$10000,4,FALSE))</f>
        <v>5.1</v>
      </c>
      <c r="H37" s="106" t="s">
        <v>87</v>
      </c>
      <c r="I37" s="107" t="s">
        <v>127</v>
      </c>
      <c r="J37" s="108" t="s">
        <v>70</v>
      </c>
    </row>
    <row r="38" spans="1:10" ht="11.25" customHeight="1">
      <c r="A38" s="65" t="s">
        <v>40</v>
      </c>
      <c r="B38" s="66"/>
      <c r="C38" s="66"/>
      <c r="D38" s="67"/>
      <c r="E38" s="67"/>
      <c r="F38" s="66"/>
      <c r="G38" s="68"/>
      <c r="H38" s="66"/>
      <c r="I38" s="66"/>
      <c r="J38" s="68"/>
    </row>
    <row r="39" spans="1:10" ht="12.75" customHeight="1">
      <c r="A39" s="246" t="s">
        <v>41</v>
      </c>
      <c r="B39" s="109" t="s">
        <v>46</v>
      </c>
      <c r="C39" s="71" t="str">
        <f>IF(B39="","",VLOOKUP(B39,'[1]Data'!$E$2:$H$10000,2,FALSE))</f>
        <v>Soup Spoon Beaded</v>
      </c>
      <c r="D39" s="11"/>
      <c r="E39" s="72">
        <f aca="true" t="shared" si="2" ref="E39:E59">IF(D39="","",D39*F39)</f>
      </c>
      <c r="F39" s="73">
        <v>0.22</v>
      </c>
      <c r="G39" s="73">
        <f>IF(B39="","",VLOOKUP($B39,'[1]Data'!$E$2:$H$10000,4,FALSE))</f>
        <v>1.1</v>
      </c>
      <c r="H39" s="270" t="s">
        <v>234</v>
      </c>
      <c r="I39" s="110"/>
      <c r="J39" s="111"/>
    </row>
    <row r="40" spans="1:10" ht="12.75">
      <c r="A40" s="246"/>
      <c r="B40" s="89" t="s">
        <v>48</v>
      </c>
      <c r="C40" s="71" t="str">
        <f>IF(B40="","",VLOOKUP(B40,'[1]Data'!$E$2:$H$10000,2,FALSE))</f>
        <v>Table Knife Beaded</v>
      </c>
      <c r="D40" s="11"/>
      <c r="E40" s="72">
        <f t="shared" si="2"/>
      </c>
      <c r="F40" s="73">
        <v>0.22</v>
      </c>
      <c r="G40" s="73">
        <f>IF(B40="","",VLOOKUP($B40,'[1]Data'!$E$2:$H$10000,4,FALSE))</f>
        <v>2.11</v>
      </c>
      <c r="H40" s="250"/>
      <c r="I40" s="91"/>
      <c r="J40" s="92"/>
    </row>
    <row r="41" spans="1:10" ht="12.75">
      <c r="A41" s="246"/>
      <c r="B41" s="89" t="s">
        <v>47</v>
      </c>
      <c r="C41" s="71" t="str">
        <f>IF(B41="","",VLOOKUP(B41,'[1]Data'!$E$2:$H$10000,2,FALSE))</f>
        <v>Table Fork Beaded</v>
      </c>
      <c r="D41" s="11"/>
      <c r="E41" s="72">
        <f t="shared" si="2"/>
      </c>
      <c r="F41" s="73">
        <v>0.22</v>
      </c>
      <c r="G41" s="73">
        <f>IF(B41="","",VLOOKUP($B41,'[1]Data'!$E$2:$H$10000,4,FALSE))</f>
        <v>1.12</v>
      </c>
      <c r="H41" s="250"/>
      <c r="I41" s="91"/>
      <c r="J41" s="92"/>
    </row>
    <row r="42" spans="1:10" ht="12.75">
      <c r="A42" s="246"/>
      <c r="B42" s="89" t="s">
        <v>44</v>
      </c>
      <c r="C42" s="71" t="str">
        <f>IF(B42="","",VLOOKUP(B42,'[1]Data'!$E$2:$H$10000,2,FALSE))</f>
        <v>Dessert/Butter Knife Beaded</v>
      </c>
      <c r="D42" s="11"/>
      <c r="E42" s="72">
        <f t="shared" si="2"/>
      </c>
      <c r="F42" s="73">
        <v>0.22</v>
      </c>
      <c r="G42" s="73">
        <f>IF(B42="","",VLOOKUP($B42,'[1]Data'!$E$2:$H$10000,4,FALSE))</f>
        <v>1.41</v>
      </c>
      <c r="H42" s="250"/>
      <c r="I42" s="91"/>
      <c r="J42" s="92"/>
    </row>
    <row r="43" spans="1:10" ht="12.75">
      <c r="A43" s="246"/>
      <c r="B43" s="89" t="s">
        <v>43</v>
      </c>
      <c r="C43" s="71" t="str">
        <f>IF(B43="","",VLOOKUP(B43,'[1]Data'!$E$2:$H$10000,2,FALSE))</f>
        <v>Starter/Dessert Fork Beaded</v>
      </c>
      <c r="D43" s="11"/>
      <c r="E43" s="72">
        <f t="shared" si="2"/>
      </c>
      <c r="F43" s="73">
        <v>0.22</v>
      </c>
      <c r="G43" s="73">
        <f>IF(B43="","",VLOOKUP($B43,'[1]Data'!$E$2:$H$10000,4,FALSE))</f>
        <v>1.07</v>
      </c>
      <c r="H43" s="250"/>
      <c r="I43" s="91"/>
      <c r="J43" s="92"/>
    </row>
    <row r="44" spans="1:10" ht="12.75">
      <c r="A44" s="246"/>
      <c r="B44" s="89" t="s">
        <v>45</v>
      </c>
      <c r="C44" s="71" t="str">
        <f>IF(B44="","",VLOOKUP(B44,'[1]Data'!$E$2:$H$10000,2,FALSE))</f>
        <v>Dessert Spoon Beaded</v>
      </c>
      <c r="D44" s="11"/>
      <c r="E44" s="72">
        <f t="shared" si="2"/>
      </c>
      <c r="F44" s="73">
        <v>0.22</v>
      </c>
      <c r="G44" s="73">
        <f>IF(B44="","",VLOOKUP($B44,'[1]Data'!$E$2:$H$10000,4,FALSE))</f>
        <v>1.07</v>
      </c>
      <c r="H44" s="250"/>
      <c r="I44" s="91"/>
      <c r="J44" s="92"/>
    </row>
    <row r="45" spans="1:10" ht="12.75">
      <c r="A45" s="246"/>
      <c r="B45" s="89" t="s">
        <v>51</v>
      </c>
      <c r="C45" s="71" t="str">
        <f>IF(B45="","",VLOOKUP(B45,'[1]Data'!$E$2:$H$10000,2,FALSE))</f>
        <v>Cheese/Starter Knife Beaded</v>
      </c>
      <c r="D45" s="11"/>
      <c r="E45" s="72">
        <f t="shared" si="2"/>
      </c>
      <c r="F45" s="73">
        <v>0.22</v>
      </c>
      <c r="G45" s="73">
        <f>IF(B45="","",VLOOKUP($B45,'[1]Data'!$E$2:$H$10000,4,FALSE))</f>
        <v>1.41</v>
      </c>
      <c r="H45" s="250"/>
      <c r="I45" s="91"/>
      <c r="J45" s="92"/>
    </row>
    <row r="46" spans="1:10" ht="12.75">
      <c r="A46" s="246"/>
      <c r="B46" s="89" t="s">
        <v>42</v>
      </c>
      <c r="C46" s="71" t="str">
        <f>IF(B46="","",VLOOKUP(B46,'[1]Data'!$E$2:$H$10000,2,FALSE))</f>
        <v>Coffee Spoons Beaded</v>
      </c>
      <c r="D46" s="11"/>
      <c r="E46" s="72">
        <f t="shared" si="2"/>
      </c>
      <c r="F46" s="73">
        <v>0.22</v>
      </c>
      <c r="G46" s="73">
        <f>IF(B46="","",VLOOKUP($B46,'[1]Data'!$E$2:$H$10000,4,FALSE))</f>
        <v>0.73</v>
      </c>
      <c r="H46" s="250"/>
      <c r="I46" s="91"/>
      <c r="J46" s="92"/>
    </row>
    <row r="47" spans="1:10" ht="12.75">
      <c r="A47" s="246"/>
      <c r="B47" s="89" t="s">
        <v>49</v>
      </c>
      <c r="C47" s="71" t="str">
        <f>IF(B47="","",VLOOKUP(B47,'[1]Data'!$E$2:$H$10000,2,FALSE))</f>
        <v>Tea Spoon Beaded</v>
      </c>
      <c r="D47" s="11"/>
      <c r="E47" s="72">
        <f t="shared" si="2"/>
      </c>
      <c r="F47" s="73">
        <v>0.22</v>
      </c>
      <c r="G47" s="73">
        <f>IF(B47="","",VLOOKUP($B47,'[1]Data'!$E$2:$H$10000,4,FALSE))</f>
        <v>1.02</v>
      </c>
      <c r="H47" s="250"/>
      <c r="I47" s="91"/>
      <c r="J47" s="92"/>
    </row>
    <row r="48" spans="1:10" ht="12.75">
      <c r="A48" s="246"/>
      <c r="B48" s="89" t="s">
        <v>50</v>
      </c>
      <c r="C48" s="71" t="str">
        <f>IF(B48="","",VLOOKUP(B48,'[1]Data'!$E$2:$H$10000,2,FALSE))</f>
        <v>Cake Fork Beaded</v>
      </c>
      <c r="D48" s="11"/>
      <c r="E48" s="72">
        <f t="shared" si="2"/>
      </c>
      <c r="F48" s="73">
        <v>0.22</v>
      </c>
      <c r="G48" s="73">
        <f>IF(B48="","",VLOOKUP($B48,'[1]Data'!$E$2:$H$10000,4,FALSE))</f>
        <v>0.81</v>
      </c>
      <c r="H48" s="250"/>
      <c r="I48" s="91"/>
      <c r="J48" s="92"/>
    </row>
    <row r="49" spans="1:10" ht="12.75">
      <c r="A49" s="246"/>
      <c r="B49" s="104" t="s">
        <v>452</v>
      </c>
      <c r="C49" s="71" t="str">
        <f>IF(B49="","",VLOOKUP(B49,'[1]Data'!$E$2:$H$10000,2,FALSE))</f>
        <v>Sundae Spoon Beaded</v>
      </c>
      <c r="D49" s="11"/>
      <c r="E49" s="72">
        <f t="shared" si="2"/>
      </c>
      <c r="F49" s="73">
        <v>0.22</v>
      </c>
      <c r="G49" s="73">
        <f>IF(B49="","",VLOOKUP($B49,'[1]Data'!$E$2:$H$10000,4,FALSE))</f>
        <v>1.12</v>
      </c>
      <c r="H49" s="251"/>
      <c r="I49" s="112"/>
      <c r="J49" s="113"/>
    </row>
    <row r="50" spans="1:10" ht="12.75">
      <c r="A50" s="247"/>
      <c r="B50" s="93" t="s">
        <v>52</v>
      </c>
      <c r="C50" s="80" t="str">
        <f>IF(B50="","",VLOOKUP(B50,'[1]Data'!$E$2:$H$10000,2,FALSE))</f>
        <v>Serving Spoon Beaded</v>
      </c>
      <c r="D50" s="10"/>
      <c r="E50" s="81">
        <f t="shared" si="2"/>
      </c>
      <c r="F50" s="82">
        <v>0.3</v>
      </c>
      <c r="G50" s="82">
        <f>IF(B50="","",VLOOKUP($B50,'[1]Data'!$E$2:$H$10000,4,FALSE))</f>
        <v>1.17</v>
      </c>
      <c r="H50" s="271"/>
      <c r="I50" s="94"/>
      <c r="J50" s="95"/>
    </row>
    <row r="51" spans="1:10" ht="12.75" customHeight="1">
      <c r="A51" s="245" t="s">
        <v>53</v>
      </c>
      <c r="B51" s="85" t="s">
        <v>54</v>
      </c>
      <c r="C51" s="71" t="str">
        <f>IF(B51="","",VLOOKUP(B51,'[1]Data'!$E$2:$H$10000,2,FALSE))</f>
        <v>Soup Spoon Standard</v>
      </c>
      <c r="D51" s="11"/>
      <c r="E51" s="72">
        <f t="shared" si="2"/>
      </c>
      <c r="F51" s="73">
        <v>0.2</v>
      </c>
      <c r="G51" s="73">
        <f>IF(B51="","",VLOOKUP($B51,'[1]Data'!$E$2:$H$10000,4,FALSE))</f>
        <v>1.1</v>
      </c>
      <c r="H51" s="249" t="s">
        <v>235</v>
      </c>
      <c r="I51" s="87"/>
      <c r="J51" s="88"/>
    </row>
    <row r="52" spans="1:10" ht="12.75">
      <c r="A52" s="246"/>
      <c r="B52" s="89" t="s">
        <v>55</v>
      </c>
      <c r="C52" s="71" t="str">
        <f>IF(B52="","",VLOOKUP(B52,'[1]Data'!$E$2:$H$10000,2,FALSE))</f>
        <v>Dinner Knife Standard</v>
      </c>
      <c r="D52" s="11"/>
      <c r="E52" s="72">
        <f t="shared" si="2"/>
      </c>
      <c r="F52" s="73">
        <v>0.2</v>
      </c>
      <c r="G52" s="73">
        <f>IF(B52="","",VLOOKUP($B52,'[1]Data'!$E$2:$H$10000,4,FALSE))</f>
        <v>2.11</v>
      </c>
      <c r="H52" s="250"/>
      <c r="I52" s="91"/>
      <c r="J52" s="92"/>
    </row>
    <row r="53" spans="1:10" ht="12.75">
      <c r="A53" s="246"/>
      <c r="B53" s="89" t="s">
        <v>56</v>
      </c>
      <c r="C53" s="71" t="str">
        <f>IF(B53="","",VLOOKUP(B53,'[1]Data'!$E$2:$H$10000,2,FALSE))</f>
        <v>Dinner Fork Standard</v>
      </c>
      <c r="D53" s="11"/>
      <c r="E53" s="72">
        <f t="shared" si="2"/>
      </c>
      <c r="F53" s="73">
        <v>0.2</v>
      </c>
      <c r="G53" s="73">
        <f>IF(B53="","",VLOOKUP($B53,'[1]Data'!$E$2:$H$10000,4,FALSE))</f>
        <v>1.12</v>
      </c>
      <c r="H53" s="250"/>
      <c r="I53" s="91"/>
      <c r="J53" s="92"/>
    </row>
    <row r="54" spans="1:10" ht="12.75">
      <c r="A54" s="246"/>
      <c r="B54" s="89" t="s">
        <v>58</v>
      </c>
      <c r="C54" s="71" t="str">
        <f>IF(B54="","",VLOOKUP(B54,'[1]Data'!$E$2:$H$10000,2,FALSE))</f>
        <v>Dessert/Starter Fork Standard</v>
      </c>
      <c r="D54" s="11"/>
      <c r="E54" s="72">
        <f t="shared" si="2"/>
      </c>
      <c r="F54" s="73">
        <v>0.2</v>
      </c>
      <c r="G54" s="73">
        <f>IF(B54="","",VLOOKUP($B54,'[1]Data'!$E$2:$H$10000,4,FALSE))</f>
        <v>1.1</v>
      </c>
      <c r="H54" s="250"/>
      <c r="I54" s="91"/>
      <c r="J54" s="92"/>
    </row>
    <row r="55" spans="1:10" ht="12.75">
      <c r="A55" s="246"/>
      <c r="B55" s="89" t="s">
        <v>461</v>
      </c>
      <c r="C55" s="71" t="str">
        <f>IF(B55="","",VLOOKUP(B55,'[1]Data'!$E$2:$H$10000,2,FALSE))</f>
        <v>Dessert Spoon Standard</v>
      </c>
      <c r="D55" s="11"/>
      <c r="E55" s="72">
        <f t="shared" si="2"/>
      </c>
      <c r="F55" s="73">
        <v>0.2</v>
      </c>
      <c r="G55" s="73">
        <f>IF(B55="","",VLOOKUP($B55,'[1]Data'!$E$2:$H$10000,4,FALSE))</f>
        <v>1.1</v>
      </c>
      <c r="H55" s="250"/>
      <c r="I55" s="91"/>
      <c r="J55" s="92"/>
    </row>
    <row r="56" spans="1:10" ht="12.75">
      <c r="A56" s="246"/>
      <c r="B56" s="89" t="s">
        <v>57</v>
      </c>
      <c r="C56" s="71" t="str">
        <f>IF(B56="","",VLOOKUP(B56,'[1]Data'!$E$2:$H$10000,2,FALSE))</f>
        <v>Cheese/Starter Knife Standard</v>
      </c>
      <c r="D56" s="11"/>
      <c r="E56" s="72">
        <f t="shared" si="2"/>
      </c>
      <c r="F56" s="73">
        <v>0.2</v>
      </c>
      <c r="G56" s="73">
        <f>IF(B56="","",VLOOKUP($B56,'[1]Data'!$E$2:$H$10000,4,FALSE))</f>
        <v>2.02</v>
      </c>
      <c r="H56" s="250"/>
      <c r="I56" s="91"/>
      <c r="J56" s="92"/>
    </row>
    <row r="57" spans="1:10" ht="12.75">
      <c r="A57" s="246"/>
      <c r="B57" s="89" t="s">
        <v>59</v>
      </c>
      <c r="C57" s="71" t="str">
        <f>IF(B57="","",VLOOKUP(B57,'[1]Data'!$E$2:$H$10000,2,FALSE))</f>
        <v>Tea Spoon Standard</v>
      </c>
      <c r="D57" s="11"/>
      <c r="E57" s="72">
        <f t="shared" si="2"/>
      </c>
      <c r="F57" s="73">
        <v>0.2</v>
      </c>
      <c r="G57" s="73">
        <f>IF(B57="","",VLOOKUP($B57,'[1]Data'!$E$2:$H$10000,4,FALSE))</f>
        <v>0.74</v>
      </c>
      <c r="H57" s="250"/>
      <c r="I57" s="91"/>
      <c r="J57" s="92"/>
    </row>
    <row r="58" spans="1:10" ht="12.75">
      <c r="A58" s="246"/>
      <c r="B58" s="89" t="s">
        <v>60</v>
      </c>
      <c r="C58" s="71" t="str">
        <f>IF(B58="","",VLOOKUP(B58,'[1]Data'!$E$2:$H$10000,2,FALSE))</f>
        <v>Serving Spoon Standard</v>
      </c>
      <c r="D58" s="11"/>
      <c r="E58" s="72">
        <f t="shared" si="2"/>
      </c>
      <c r="F58" s="73">
        <v>0.2</v>
      </c>
      <c r="G58" s="73">
        <f>IF(B58="","",VLOOKUP($B58,'[1]Data'!$E$2:$H$10000,4,FALSE))</f>
        <v>2.38</v>
      </c>
      <c r="H58" s="250"/>
      <c r="I58" s="91"/>
      <c r="J58" s="92"/>
    </row>
    <row r="59" spans="1:10" ht="12.75">
      <c r="A59" s="247"/>
      <c r="B59" s="93" t="s">
        <v>61</v>
      </c>
      <c r="C59" s="71" t="str">
        <f>IF(B59="","",VLOOKUP(B59,'[1]Data'!$E$2:$H$10000,2,FALSE))</f>
        <v>Serving Forks Standard</v>
      </c>
      <c r="D59" s="11"/>
      <c r="E59" s="72">
        <f t="shared" si="2"/>
      </c>
      <c r="F59" s="73">
        <v>0.2</v>
      </c>
      <c r="G59" s="73">
        <f>IF(B59="","",VLOOKUP($B59,'[1]Data'!$E$2:$H$10000,4,FALSE))</f>
        <v>2.38</v>
      </c>
      <c r="H59" s="251"/>
      <c r="I59" s="112"/>
      <c r="J59" s="113"/>
    </row>
    <row r="60" spans="1:10" ht="12.75" customHeight="1">
      <c r="A60" s="65" t="s">
        <v>62</v>
      </c>
      <c r="B60" s="66"/>
      <c r="C60" s="66"/>
      <c r="D60" s="67"/>
      <c r="E60" s="114"/>
      <c r="F60" s="66"/>
      <c r="G60" s="68"/>
      <c r="H60" s="65"/>
      <c r="I60" s="66"/>
      <c r="J60" s="68"/>
    </row>
    <row r="61" spans="1:10" ht="12.75" customHeight="1">
      <c r="A61" s="248" t="s">
        <v>479</v>
      </c>
      <c r="B61" s="96" t="s">
        <v>63</v>
      </c>
      <c r="C61" s="96" t="str">
        <f>IF(B61="","",VLOOKUP(B61,'[1]Data'!$E$2:$H$10000,2,FALSE))</f>
        <v>Elgin Sherry Glasses (20ml)</v>
      </c>
      <c r="D61" s="188"/>
      <c r="E61" s="189">
        <f aca="true" t="shared" si="3" ref="E61:E82">IF(D61="","",D61*F61)</f>
      </c>
      <c r="F61" s="190">
        <v>0.25</v>
      </c>
      <c r="G61" s="190">
        <f>IF(B61="","",VLOOKUP($B61,'[1]Data'!$E$2:$H$10000,4,FALSE))</f>
        <v>1.64</v>
      </c>
      <c r="H61" s="259" t="s">
        <v>171</v>
      </c>
      <c r="I61" s="98" t="s">
        <v>64</v>
      </c>
      <c r="J61" s="99" t="s">
        <v>65</v>
      </c>
    </row>
    <row r="62" spans="1:10" ht="12.75">
      <c r="A62" s="240"/>
      <c r="B62" s="77" t="s">
        <v>83</v>
      </c>
      <c r="C62" s="71" t="str">
        <f>IF(B62="","",VLOOKUP(B62,'[1]Data'!$E$2:$H$10000,2,FALSE))</f>
        <v>Port Glass Barmaster (2.4oz)</v>
      </c>
      <c r="D62" s="11"/>
      <c r="E62" s="72">
        <f t="shared" si="3"/>
      </c>
      <c r="F62" s="73">
        <v>0.25</v>
      </c>
      <c r="G62" s="73">
        <f>IF(B62="","",VLOOKUP($B62,'[1]Data'!$E$2:$H$10000,4,FALSE))</f>
        <v>1.52</v>
      </c>
      <c r="H62" s="260"/>
      <c r="I62" s="78" t="s">
        <v>84</v>
      </c>
      <c r="J62" s="79" t="s">
        <v>85</v>
      </c>
    </row>
    <row r="63" spans="1:10" ht="12.75">
      <c r="A63" s="240"/>
      <c r="B63" s="77" t="s">
        <v>401</v>
      </c>
      <c r="C63" s="71" t="str">
        <f>IF(B63="","",VLOOKUP(B63,'[1]Data'!$E$2:$H$10000,2,FALSE))</f>
        <v>Brandy Balloon 175ml</v>
      </c>
      <c r="D63" s="11"/>
      <c r="E63" s="72">
        <f t="shared" si="3"/>
      </c>
      <c r="F63" s="73">
        <v>0.25</v>
      </c>
      <c r="G63" s="73">
        <f>IF(B63="","",VLOOKUP($B63,'[1]Data'!$E$2:$H$10000,4,FALSE))</f>
        <v>2.86</v>
      </c>
      <c r="H63" s="260"/>
      <c r="I63" s="78" t="s">
        <v>77</v>
      </c>
      <c r="J63" s="79" t="s">
        <v>78</v>
      </c>
    </row>
    <row r="64" spans="1:10" ht="12.75">
      <c r="A64" s="240"/>
      <c r="B64" s="77" t="s">
        <v>68</v>
      </c>
      <c r="C64" s="71" t="str">
        <f>IF(B64="","",VLOOKUP(B64,'[1]Data'!$E$2:$H$10000,2,FALSE))</f>
        <v>Barmaster Goblet (6.4oz)</v>
      </c>
      <c r="D64" s="11"/>
      <c r="E64" s="72">
        <f t="shared" si="3"/>
      </c>
      <c r="F64" s="73">
        <v>0.25</v>
      </c>
      <c r="G64" s="73">
        <f>IF(B64="","",VLOOKUP($B64,'[1]Data'!$E$2:$H$10000,4,FALSE))</f>
        <v>2.06</v>
      </c>
      <c r="H64" s="260"/>
      <c r="I64" s="78" t="s">
        <v>69</v>
      </c>
      <c r="J64" s="79" t="s">
        <v>70</v>
      </c>
    </row>
    <row r="65" spans="1:10" ht="12.75">
      <c r="A65" s="240"/>
      <c r="B65" s="77" t="s">
        <v>475</v>
      </c>
      <c r="C65" s="71" t="str">
        <f>IF(B65="","",VLOOKUP(B65,'[1]Data'!$E$2:$H$10000,2,FALSE))</f>
        <v>Champagne Flute 125ml</v>
      </c>
      <c r="D65" s="11"/>
      <c r="E65" s="72">
        <f t="shared" si="3"/>
      </c>
      <c r="F65" s="73">
        <v>0.25</v>
      </c>
      <c r="G65" s="73">
        <f>IF(B65="","",VLOOKUP($B65,'[1]Data'!$E$2:$H$10000,4,FALSE))</f>
        <v>1.91</v>
      </c>
      <c r="H65" s="260"/>
      <c r="I65" s="78" t="s">
        <v>71</v>
      </c>
      <c r="J65" s="79" t="s">
        <v>72</v>
      </c>
    </row>
    <row r="66" spans="1:10" ht="12.75">
      <c r="A66" s="240"/>
      <c r="B66" s="77" t="s">
        <v>367</v>
      </c>
      <c r="C66" s="71" t="str">
        <f>IF(B66="","",VLOOKUP(B66,'[1]Data'!$E$2:$H$10000,2,FALSE))</f>
        <v>Champagne Saucer 125ml</v>
      </c>
      <c r="D66" s="11"/>
      <c r="E66" s="72">
        <f t="shared" si="3"/>
      </c>
      <c r="F66" s="73">
        <v>0.25</v>
      </c>
      <c r="G66" s="73">
        <f>IF(B66="","",VLOOKUP($B66,'[1]Data'!$E$2:$H$10000,4,FALSE))</f>
        <v>1.5</v>
      </c>
      <c r="H66" s="260"/>
      <c r="I66" s="78" t="s">
        <v>66</v>
      </c>
      <c r="J66" s="79" t="s">
        <v>67</v>
      </c>
    </row>
    <row r="67" spans="1:10" ht="12.75">
      <c r="A67" s="240"/>
      <c r="B67" s="77" t="s">
        <v>368</v>
      </c>
      <c r="C67" s="71" t="str">
        <f>IF(B67="","",VLOOKUP(B67,'[1]Data'!$E$2:$H$10000,2,FALSE))</f>
        <v>Wine Glass (125ml) Small</v>
      </c>
      <c r="D67" s="11"/>
      <c r="E67" s="72">
        <f t="shared" si="3"/>
      </c>
      <c r="F67" s="73">
        <v>0.25</v>
      </c>
      <c r="G67" s="73">
        <f>IF(B67="","",VLOOKUP($B67,'[1]Data'!$E$2:$H$10000,4,FALSE))</f>
        <v>1.98</v>
      </c>
      <c r="H67" s="260"/>
      <c r="I67" s="78" t="s">
        <v>71</v>
      </c>
      <c r="J67" s="79" t="s">
        <v>72</v>
      </c>
    </row>
    <row r="68" spans="1:10" ht="12.75">
      <c r="A68" s="240"/>
      <c r="B68" s="77" t="s">
        <v>474</v>
      </c>
      <c r="C68" s="71" t="str">
        <f>IF(B68="","",VLOOKUP(B68,'[1]Data'!$E$2:$H$10000,2,FALSE))</f>
        <v>Wine Glass (175ml) Medium</v>
      </c>
      <c r="D68" s="11"/>
      <c r="E68" s="72">
        <f t="shared" si="3"/>
      </c>
      <c r="F68" s="73">
        <v>0.25</v>
      </c>
      <c r="G68" s="73">
        <f>IF(B68="","",VLOOKUP($B68,'[1]Data'!$E$2:$H$10000,4,FALSE))</f>
        <v>2.04</v>
      </c>
      <c r="H68" s="260"/>
      <c r="I68" s="78" t="s">
        <v>77</v>
      </c>
      <c r="J68" s="79" t="s">
        <v>78</v>
      </c>
    </row>
    <row r="69" spans="1:10" ht="12.75">
      <c r="A69" s="240"/>
      <c r="B69" s="77" t="s">
        <v>459</v>
      </c>
      <c r="C69" s="71" t="str">
        <f>IF(B69="","",VLOOKUP(B69,'[1]Data'!$E$2:$H$10000,2,FALSE))</f>
        <v>Wine Glass (250ml) Large</v>
      </c>
      <c r="D69" s="11"/>
      <c r="E69" s="72">
        <f t="shared" si="3"/>
      </c>
      <c r="F69" s="73">
        <v>0.3</v>
      </c>
      <c r="G69" s="73">
        <f>IF(B69="","",VLOOKUP($B69,'[1]Data'!$E$2:$H$10000,4,FALSE))</f>
        <v>2.48</v>
      </c>
      <c r="H69" s="260"/>
      <c r="I69" s="78" t="s">
        <v>8</v>
      </c>
      <c r="J69" s="79" t="s">
        <v>9</v>
      </c>
    </row>
    <row r="70" spans="1:10" ht="12.75">
      <c r="A70" s="240"/>
      <c r="B70" s="77" t="s">
        <v>231</v>
      </c>
      <c r="C70" s="71" t="str">
        <f>IF(B70="","",VLOOKUP(B70,'[1]Data'!$E$2:$H$10000,2,FALSE))</f>
        <v>Tall Martini Glass (105ml)</v>
      </c>
      <c r="D70" s="11"/>
      <c r="E70" s="72">
        <f t="shared" si="3"/>
      </c>
      <c r="F70" s="73">
        <v>0.25</v>
      </c>
      <c r="G70" s="73">
        <f>IF(B70="","",VLOOKUP($B70,'[1]Data'!$E$2:$H$10000,4,FALSE))</f>
        <v>3.29</v>
      </c>
      <c r="H70" s="260"/>
      <c r="I70" s="78" t="s">
        <v>66</v>
      </c>
      <c r="J70" s="79" t="s">
        <v>67</v>
      </c>
    </row>
    <row r="71" spans="1:10" ht="12.75">
      <c r="A71" s="240"/>
      <c r="B71" s="77" t="s">
        <v>403</v>
      </c>
      <c r="C71" s="71" t="str">
        <f>IF(B71="","",VLOOKUP(B71,'[1]Data'!$E$2:$H$10000,2,FALSE))</f>
        <v>1pt Beer Mug</v>
      </c>
      <c r="D71" s="11"/>
      <c r="E71" s="72">
        <f t="shared" si="3"/>
      </c>
      <c r="F71" s="73">
        <v>0.3</v>
      </c>
      <c r="G71" s="73">
        <f>IF(B71="","",VLOOKUP($B71,'[1]Data'!$E$2:$H$10000,4,FALSE))</f>
        <v>1.76</v>
      </c>
      <c r="H71" s="260"/>
      <c r="I71" s="78" t="s">
        <v>73</v>
      </c>
      <c r="J71" s="79" t="s">
        <v>74</v>
      </c>
    </row>
    <row r="72" spans="1:10" ht="12.75">
      <c r="A72" s="240"/>
      <c r="B72" s="77" t="s">
        <v>402</v>
      </c>
      <c r="C72" s="71" t="str">
        <f>IF(B72="","",VLOOKUP(B72,'[1]Data'!$E$2:$H$10000,2,FALSE))</f>
        <v>1/2pt Beer Mug</v>
      </c>
      <c r="D72" s="11"/>
      <c r="E72" s="72">
        <f t="shared" si="3"/>
      </c>
      <c r="F72" s="73">
        <v>0.25</v>
      </c>
      <c r="G72" s="73">
        <f>IF(B72="","",VLOOKUP($B72,'[1]Data'!$E$2:$H$10000,4,FALSE))</f>
        <v>1.25</v>
      </c>
      <c r="H72" s="260"/>
      <c r="I72" s="78" t="s">
        <v>8</v>
      </c>
      <c r="J72" s="79" t="s">
        <v>9</v>
      </c>
    </row>
    <row r="73" spans="1:10" ht="12.75">
      <c r="A73" s="240"/>
      <c r="B73" s="77" t="s">
        <v>346</v>
      </c>
      <c r="C73" s="71" t="str">
        <f>IF(B73="","",VLOOKUP(B73,'[1]Data'!$E$2:$H$10000,2,FALSE))</f>
        <v>Shot Glass</v>
      </c>
      <c r="D73" s="11"/>
      <c r="E73" s="72">
        <f t="shared" si="3"/>
      </c>
      <c r="F73" s="73">
        <v>0.25</v>
      </c>
      <c r="G73" s="73">
        <f>IF(B73="","",VLOOKUP($B73,'[1]Data'!$E$2:$H$10000,4,FALSE))</f>
        <v>0.84</v>
      </c>
      <c r="H73" s="260"/>
      <c r="I73" s="78" t="s">
        <v>347</v>
      </c>
      <c r="J73" s="79" t="s">
        <v>348</v>
      </c>
    </row>
    <row r="74" spans="1:10" ht="12.75">
      <c r="A74" s="240"/>
      <c r="B74" s="77" t="s">
        <v>75</v>
      </c>
      <c r="C74" s="71" t="str">
        <f>IF(B74="","",VLOOKUP(B74,'[1]Data'!$E$2:$H$10000,2,FALSE))</f>
        <v>Small Tumbler (125ml)</v>
      </c>
      <c r="D74" s="11"/>
      <c r="E74" s="72">
        <f t="shared" si="3"/>
      </c>
      <c r="F74" s="73">
        <v>0.25</v>
      </c>
      <c r="G74" s="73">
        <f>IF(B74="","",VLOOKUP($B74,'[1]Data'!$E$2:$H$10000,4,FALSE))</f>
        <v>0.85</v>
      </c>
      <c r="H74" s="260"/>
      <c r="I74" s="78" t="s">
        <v>71</v>
      </c>
      <c r="J74" s="79" t="s">
        <v>72</v>
      </c>
    </row>
    <row r="75" spans="1:10" ht="12.75">
      <c r="A75" s="240"/>
      <c r="B75" s="89" t="s">
        <v>76</v>
      </c>
      <c r="C75" s="71" t="str">
        <f>IF(B75="","",VLOOKUP(B75,'[1]Data'!$E$2:$H$10000,2,FALSE))</f>
        <v>Tumbler (175ml)</v>
      </c>
      <c r="D75" s="11"/>
      <c r="E75" s="72">
        <f t="shared" si="3"/>
      </c>
      <c r="F75" s="73">
        <v>0.25</v>
      </c>
      <c r="G75" s="73">
        <f>IF(B75="","",VLOOKUP($B75,'[1]Data'!$E$2:$H$10000,4,FALSE))</f>
        <v>0.85</v>
      </c>
      <c r="H75" s="260"/>
      <c r="I75" s="91" t="s">
        <v>77</v>
      </c>
      <c r="J75" s="92" t="s">
        <v>78</v>
      </c>
    </row>
    <row r="76" spans="1:10" ht="12.75">
      <c r="A76" s="240"/>
      <c r="B76" s="89" t="s">
        <v>79</v>
      </c>
      <c r="C76" s="71" t="str">
        <f>IF(B76="","",VLOOKUP(B76,'[1]Data'!$E$2:$H$10000,2,FALSE))</f>
        <v>1/2pt Tumbler (284ml)</v>
      </c>
      <c r="D76" s="11"/>
      <c r="E76" s="72">
        <f t="shared" si="3"/>
      </c>
      <c r="F76" s="73">
        <v>0.25</v>
      </c>
      <c r="G76" s="73">
        <f>IF(B76="","",VLOOKUP($B76,'[1]Data'!$E$2:$H$10000,4,FALSE))</f>
        <v>0.77</v>
      </c>
      <c r="H76" s="260"/>
      <c r="I76" s="91" t="s">
        <v>8</v>
      </c>
      <c r="J76" s="92" t="s">
        <v>9</v>
      </c>
    </row>
    <row r="77" spans="1:10" ht="12.75">
      <c r="A77" s="240"/>
      <c r="B77" s="115" t="s">
        <v>343</v>
      </c>
      <c r="C77" s="71" t="str">
        <f>IF(B77="","",VLOOKUP(B77,'[1]Data'!$E$2:$H$10000,2,FALSE))</f>
        <v>Tumbler (340ml)</v>
      </c>
      <c r="D77" s="11"/>
      <c r="E77" s="72">
        <f t="shared" si="3"/>
      </c>
      <c r="F77" s="73">
        <v>0.25</v>
      </c>
      <c r="G77" s="73">
        <f>IF(B77="","",VLOOKUP($B77,'[1]Data'!$E$2:$H$10000,4,FALSE))</f>
        <v>1</v>
      </c>
      <c r="H77" s="260"/>
      <c r="I77" s="107" t="s">
        <v>81</v>
      </c>
      <c r="J77" s="108" t="s">
        <v>82</v>
      </c>
    </row>
    <row r="78" spans="1:10" ht="12.75">
      <c r="A78" s="240"/>
      <c r="B78" s="93" t="s">
        <v>80</v>
      </c>
      <c r="C78" s="181" t="str">
        <f>IF(B78="","",VLOOKUP(B78,'[1]Data'!$E$2:$H$10000,2,FALSE))</f>
        <v>1pt Tumbler</v>
      </c>
      <c r="D78" s="191"/>
      <c r="E78" s="192">
        <f>IF(D78="","",D78*F78)</f>
      </c>
      <c r="F78" s="193">
        <v>0.25</v>
      </c>
      <c r="G78" s="193">
        <f>IF(B78="","",VLOOKUP($B78,'[1]Data'!$E$2:$H$10000,4,FALSE))</f>
        <v>2</v>
      </c>
      <c r="H78" s="261"/>
      <c r="I78" s="83" t="s">
        <v>73</v>
      </c>
      <c r="J78" s="84" t="s">
        <v>74</v>
      </c>
    </row>
    <row r="79" spans="1:10" ht="13.5" customHeight="1">
      <c r="A79" s="240"/>
      <c r="B79" s="187" t="s">
        <v>477</v>
      </c>
      <c r="C79" s="71" t="str">
        <f>IF(B79="","",VLOOKUP(B79,'[1]Data'!$E$2:$H$10000,2,FALSE))</f>
        <v>Plastic tumbler 10oz</v>
      </c>
      <c r="D79" s="11"/>
      <c r="E79" s="72">
        <f>IF(D79="","",D79*F79)</f>
      </c>
      <c r="F79" s="73">
        <v>0.2</v>
      </c>
      <c r="G79" s="73">
        <f>IF(B79="","",VLOOKUP($B79,'[1]Data'!$E$2:$H$10000,4,FALSE))</f>
        <v>0.99</v>
      </c>
      <c r="H79" s="262" t="s">
        <v>99</v>
      </c>
      <c r="I79" s="102" t="s">
        <v>8</v>
      </c>
      <c r="J79" s="103" t="s">
        <v>9</v>
      </c>
    </row>
    <row r="80" spans="1:10" ht="12.75">
      <c r="A80" s="241"/>
      <c r="B80" s="93" t="s">
        <v>478</v>
      </c>
      <c r="C80" s="80" t="str">
        <f>IF(B80="","",VLOOKUP(B80,'[1]Data'!$E$2:$H$10000,2,FALSE))</f>
        <v>Plastic Tumbler 1 Pint</v>
      </c>
      <c r="D80" s="10"/>
      <c r="E80" s="81">
        <f t="shared" si="3"/>
      </c>
      <c r="F80" s="82">
        <v>0.2</v>
      </c>
      <c r="G80" s="82">
        <f>IF(B80="","",VLOOKUP($B80,'[1]Data'!$E$2:$H$10000,4,FALSE))</f>
        <v>1.7</v>
      </c>
      <c r="H80" s="263"/>
      <c r="I80" s="94" t="s">
        <v>73</v>
      </c>
      <c r="J80" s="95" t="s">
        <v>74</v>
      </c>
    </row>
    <row r="81" spans="1:10" ht="12.75">
      <c r="A81" s="240"/>
      <c r="B81" s="89" t="s">
        <v>366</v>
      </c>
      <c r="C81" s="71" t="str">
        <f>IF(B81="","",VLOOKUP(B81,'[1]Data'!$E$2:$H$10000,2,FALSE))</f>
        <v>175ml Measure</v>
      </c>
      <c r="D81" s="11"/>
      <c r="E81" s="72">
        <f t="shared" si="3"/>
      </c>
      <c r="F81" s="73">
        <f>IF(B81="","",VLOOKUP($B81,'[1]Data'!$E$2:$H$10000,3,FALSE))</f>
        <v>0.9</v>
      </c>
      <c r="G81" s="73">
        <f>IF(B81="","",VLOOKUP($B81,'[1]Data'!$E$2:$H$10000,4,FALSE))</f>
        <v>7.7</v>
      </c>
      <c r="H81" s="119" t="s">
        <v>107</v>
      </c>
      <c r="I81" s="91"/>
      <c r="J81" s="92" t="s">
        <v>369</v>
      </c>
    </row>
    <row r="82" spans="1:10" ht="12.75">
      <c r="A82" s="241"/>
      <c r="B82" s="93" t="s">
        <v>98</v>
      </c>
      <c r="C82" s="71" t="str">
        <f>IF(B82="","",VLOOKUP(B82,'[1]Data'!$E$2:$H$10000,2,FALSE))</f>
        <v>Plate Clips for wine glasses</v>
      </c>
      <c r="D82" s="11"/>
      <c r="E82" s="72">
        <f t="shared" si="3"/>
      </c>
      <c r="F82" s="73">
        <v>0.15</v>
      </c>
      <c r="G82" s="73">
        <f>IF(B82="","",VLOOKUP($B82,'[1]Data'!$E$2:$H$10000,4,FALSE))</f>
        <v>1.5</v>
      </c>
      <c r="H82" s="120" t="s">
        <v>99</v>
      </c>
      <c r="I82" s="94"/>
      <c r="J82" s="95"/>
    </row>
    <row r="83" spans="1:10" ht="12.75" customHeight="1">
      <c r="A83" s="65" t="s">
        <v>333</v>
      </c>
      <c r="B83" s="66"/>
      <c r="C83" s="66"/>
      <c r="D83" s="67"/>
      <c r="E83" s="67"/>
      <c r="F83" s="66"/>
      <c r="G83" s="68"/>
      <c r="H83" s="65"/>
      <c r="I83" s="66"/>
      <c r="J83" s="68"/>
    </row>
    <row r="84" spans="1:10" ht="12.75" customHeight="1">
      <c r="A84" s="246" t="s">
        <v>333</v>
      </c>
      <c r="B84" s="71" t="s">
        <v>473</v>
      </c>
      <c r="C84" s="71" t="str">
        <f>IF(B84="","",VLOOKUP(B84,'[1]Data'!$E$2:$H$10000,2,FALSE))</f>
        <v>Water Boiler 2gal Elec 50 cup</v>
      </c>
      <c r="D84" s="11"/>
      <c r="E84" s="72">
        <f aca="true" t="shared" si="4" ref="E84:E118">IF(D84="","",D84*F84)</f>
      </c>
      <c r="F84" s="73">
        <f>IF(B84="","",VLOOKUP($B84,'[1]Data'!$E$2:$H$10000,3,FALSE))</f>
        <v>10</v>
      </c>
      <c r="G84" s="73">
        <f>IF(B84="","",VLOOKUP($B84,'[1]Data'!$E$2:$H$10000,4,FALSE))</f>
        <v>100</v>
      </c>
      <c r="H84" s="116" t="s">
        <v>107</v>
      </c>
      <c r="I84" s="74" t="s">
        <v>411</v>
      </c>
      <c r="J84" s="75" t="s">
        <v>410</v>
      </c>
    </row>
    <row r="85" spans="1:10" ht="12.75" customHeight="1">
      <c r="A85" s="246"/>
      <c r="B85" s="71" t="s">
        <v>472</v>
      </c>
      <c r="C85" s="71" t="str">
        <f>IF(B85="","",VLOOKUP(B85,'[1]Data'!$E$2:$H$10000,2,FALSE))</f>
        <v>Water Boiler 3gal Elec 100 cup</v>
      </c>
      <c r="D85" s="11"/>
      <c r="E85" s="72">
        <f t="shared" si="4"/>
      </c>
      <c r="F85" s="73">
        <f>IF(B85="","",VLOOKUP($B85,'[1]Data'!$E$2:$H$10000,3,FALSE))</f>
        <v>15</v>
      </c>
      <c r="G85" s="73">
        <f>IF(B85="","",VLOOKUP($B85,'[1]Data'!$E$2:$H$10000,4,FALSE))</f>
        <v>250</v>
      </c>
      <c r="H85" s="116" t="s">
        <v>107</v>
      </c>
      <c r="I85" s="74" t="s">
        <v>133</v>
      </c>
      <c r="J85" s="75" t="s">
        <v>134</v>
      </c>
    </row>
    <row r="86" spans="1:10" ht="12.75">
      <c r="A86" s="246"/>
      <c r="B86" s="77" t="s">
        <v>370</v>
      </c>
      <c r="C86" s="71" t="str">
        <f>IF(B86="","",VLOOKUP(B86,'[1]Data'!$E$2:$H$10000,2,FALSE))</f>
        <v>Soup Kettle 10ltr</v>
      </c>
      <c r="D86" s="11"/>
      <c r="E86" s="72">
        <f t="shared" si="4"/>
      </c>
      <c r="F86" s="73">
        <f>IF(B86="","",VLOOKUP($B86,'[1]Data'!$E$2:$H$10000,3,FALSE))</f>
        <v>15</v>
      </c>
      <c r="G86" s="73">
        <f>IF(B86="","",VLOOKUP($B86,'[1]Data'!$E$2:$H$10000,4,FALSE))</f>
        <v>85</v>
      </c>
      <c r="H86" s="117"/>
      <c r="I86" s="78" t="s">
        <v>371</v>
      </c>
      <c r="J86" s="79" t="s">
        <v>372</v>
      </c>
    </row>
    <row r="87" spans="1:10" ht="12.75">
      <c r="A87" s="246"/>
      <c r="B87" s="77" t="s">
        <v>409</v>
      </c>
      <c r="C87" s="71" t="str">
        <f>IF(B87="","",VLOOKUP(B87,'[1]Data'!$E$2:$H$10000,2,FALSE))</f>
        <v>Coffee Percolator Elec 100 cups</v>
      </c>
      <c r="D87" s="11"/>
      <c r="E87" s="72">
        <f t="shared" si="4"/>
      </c>
      <c r="F87" s="73">
        <f>IF(B87="","",VLOOKUP($B87,'[1]Data'!$E$2:$H$10000,3,FALSE))</f>
        <v>15</v>
      </c>
      <c r="G87" s="73">
        <f>IF(B87="","",VLOOKUP($B87,'[1]Data'!$E$2:$H$10000,4,FALSE))</f>
        <v>150</v>
      </c>
      <c r="H87" s="117" t="s">
        <v>107</v>
      </c>
      <c r="I87" s="78" t="s">
        <v>371</v>
      </c>
      <c r="J87" s="79" t="s">
        <v>372</v>
      </c>
    </row>
    <row r="88" spans="1:10" ht="12.75">
      <c r="A88" s="246"/>
      <c r="B88" s="77" t="s">
        <v>412</v>
      </c>
      <c r="C88" s="71" t="str">
        <f>IF(B88="","",VLOOKUP(B88,'[1]Data'!$E$2:$H$10000,2,FALSE))</f>
        <v>3 Tier Small Cake Stand</v>
      </c>
      <c r="D88" s="11"/>
      <c r="E88" s="72">
        <f t="shared" si="4"/>
      </c>
      <c r="F88" s="73">
        <v>4.5</v>
      </c>
      <c r="G88" s="73">
        <f>IF(B88="","",VLOOKUP($B88,'[1]Data'!$E$2:$H$10000,4,FALSE))</f>
        <v>40</v>
      </c>
      <c r="H88" s="117" t="s">
        <v>413</v>
      </c>
      <c r="I88" s="78" t="s">
        <v>414</v>
      </c>
      <c r="J88" s="79" t="s">
        <v>415</v>
      </c>
    </row>
    <row r="89" spans="1:10" ht="12.75">
      <c r="A89" s="246"/>
      <c r="B89" s="77" t="s">
        <v>416</v>
      </c>
      <c r="C89" s="71" t="str">
        <f>IF(B89="","",VLOOKUP(B89,'[1]Data'!$E$2:$H$10000,2,FALSE))</f>
        <v>Wedding Cake Stand Round (16")</v>
      </c>
      <c r="D89" s="11"/>
      <c r="E89" s="72">
        <f t="shared" si="4"/>
      </c>
      <c r="F89" s="73">
        <v>20</v>
      </c>
      <c r="G89" s="73">
        <f>IF(B89="","",VLOOKUP($B89,'[1]Data'!$E$2:$H$10000,4,FALSE))</f>
        <v>264</v>
      </c>
      <c r="H89" s="117"/>
      <c r="I89" s="78" t="s">
        <v>100</v>
      </c>
      <c r="J89" s="79" t="s">
        <v>101</v>
      </c>
    </row>
    <row r="90" spans="1:10" ht="12.75">
      <c r="A90" s="246"/>
      <c r="B90" s="77" t="s">
        <v>471</v>
      </c>
      <c r="C90" s="71" t="str">
        <f>IF(B90="","",VLOOKUP(B90,'[1]Data'!$E$2:$H$10000,2,FALSE))</f>
        <v>Wedding Cake Stand Square (14")</v>
      </c>
      <c r="D90" s="11"/>
      <c r="E90" s="72">
        <f t="shared" si="4"/>
      </c>
      <c r="F90" s="73">
        <v>20</v>
      </c>
      <c r="G90" s="73">
        <f>IF(B90="","",VLOOKUP($B90,'[1]Data'!$E$2:$H$10000,4,FALSE))</f>
        <v>264</v>
      </c>
      <c r="H90" s="117"/>
      <c r="I90" s="78" t="s">
        <v>102</v>
      </c>
      <c r="J90" s="79" t="s">
        <v>103</v>
      </c>
    </row>
    <row r="91" spans="1:10" ht="12.75">
      <c r="A91" s="246"/>
      <c r="B91" s="77" t="s">
        <v>417</v>
      </c>
      <c r="C91" s="71" t="str">
        <f>IF(B91="","",VLOOKUP(B91,'[1]Data'!$E$2:$H$10000,2,FALSE))</f>
        <v>Wedding Cake Stand 'Swan Neck'</v>
      </c>
      <c r="D91" s="11"/>
      <c r="E91" s="72">
        <f t="shared" si="4"/>
      </c>
      <c r="F91" s="73">
        <f>IF(B91="","",VLOOKUP($B91,'[1]Data'!$E$2:$H$10000,3,FALSE))</f>
        <v>12.93</v>
      </c>
      <c r="G91" s="73">
        <f>IF(B91="","",VLOOKUP($B91,'[1]Data'!$E$2:$H$10000,4,FALSE))</f>
        <v>132</v>
      </c>
      <c r="H91" s="117"/>
      <c r="I91" s="78"/>
      <c r="J91" s="79"/>
    </row>
    <row r="92" spans="1:10" ht="12.75">
      <c r="A92" s="246"/>
      <c r="B92" s="77" t="s">
        <v>214</v>
      </c>
      <c r="C92" s="71" t="str">
        <f>IF(B92="","",VLOOKUP(B92,'[1]Data'!$E$2:$H$10000,2,FALSE))</f>
        <v>Wedding Cake Stand Square (14")</v>
      </c>
      <c r="D92" s="11"/>
      <c r="E92" s="72">
        <f t="shared" si="4"/>
      </c>
      <c r="F92" s="73">
        <f>IF(B92="","",VLOOKUP($B92,'[1]Data'!$E$2:$H$10000,3,FALSE))</f>
        <v>2.5</v>
      </c>
      <c r="G92" s="73">
        <f>IF(B92="","",VLOOKUP($B92,'[1]Data'!$E$2:$H$10000,4,FALSE))</f>
        <v>26.4</v>
      </c>
      <c r="H92" s="117" t="s">
        <v>99</v>
      </c>
      <c r="I92" s="78" t="s">
        <v>102</v>
      </c>
      <c r="J92" s="79" t="s">
        <v>103</v>
      </c>
    </row>
    <row r="93" spans="1:10" ht="12.75">
      <c r="A93" s="246"/>
      <c r="B93" s="77" t="s">
        <v>92</v>
      </c>
      <c r="C93" s="71" t="str">
        <f>IF(B93="","",VLOOKUP(B93,'[1]Data'!$E$2:$H$10000,2,FALSE))</f>
        <v>Cafetiere (12 cup)</v>
      </c>
      <c r="D93" s="11"/>
      <c r="E93" s="72">
        <f t="shared" si="4"/>
      </c>
      <c r="F93" s="73">
        <v>3</v>
      </c>
      <c r="G93" s="73">
        <f>IF(B93="","",VLOOKUP($B93,'[1]Data'!$E$2:$H$10000,4,FALSE))</f>
        <v>38</v>
      </c>
      <c r="H93" s="117" t="s">
        <v>87</v>
      </c>
      <c r="I93" s="78" t="s">
        <v>93</v>
      </c>
      <c r="J93" s="79" t="s">
        <v>94</v>
      </c>
    </row>
    <row r="94" spans="1:10" ht="12.75">
      <c r="A94" s="246"/>
      <c r="B94" s="77" t="s">
        <v>95</v>
      </c>
      <c r="C94" s="71" t="str">
        <f>IF(B94="","",VLOOKUP(B94,'[1]Data'!$E$2:$H$10000,2,FALSE))</f>
        <v>Cafetiere (8 Cup)</v>
      </c>
      <c r="D94" s="11"/>
      <c r="E94" s="72">
        <f t="shared" si="4"/>
      </c>
      <c r="F94" s="73">
        <v>2.5</v>
      </c>
      <c r="G94" s="73">
        <f>IF(B94="","",VLOOKUP($B94,'[1]Data'!$E$2:$H$10000,4,FALSE))</f>
        <v>25.6</v>
      </c>
      <c r="H94" s="117"/>
      <c r="I94" s="78" t="s">
        <v>96</v>
      </c>
      <c r="J94" s="79" t="s">
        <v>97</v>
      </c>
    </row>
    <row r="95" spans="1:10" ht="12.75">
      <c r="A95" s="246"/>
      <c r="B95" s="89" t="s">
        <v>174</v>
      </c>
      <c r="C95" s="71" t="str">
        <f>IF(B95="","",VLOOKUP(B95,'[1]Data'!$E$2:$H$10000,2,FALSE))</f>
        <v>Cheese Cutting Knife</v>
      </c>
      <c r="D95" s="11"/>
      <c r="E95" s="72">
        <f t="shared" si="4"/>
      </c>
      <c r="F95" s="73">
        <v>0.5</v>
      </c>
      <c r="G95" s="73">
        <f>IF(B95="","",VLOOKUP($B95,'[1]Data'!$E$2:$H$10000,4,FALSE))</f>
        <v>4.68</v>
      </c>
      <c r="H95" s="118" t="s">
        <v>107</v>
      </c>
      <c r="I95" s="91"/>
      <c r="J95" s="92"/>
    </row>
    <row r="96" spans="1:10" ht="12.75">
      <c r="A96" s="246"/>
      <c r="B96" s="89" t="s">
        <v>420</v>
      </c>
      <c r="C96" s="71" t="str">
        <f>IF(B96="","",VLOOKUP(B96,'[1]Data'!$E$2:$H$10000,2,FALSE))</f>
        <v>Chafing Dish and Fuel</v>
      </c>
      <c r="D96" s="11"/>
      <c r="E96" s="72">
        <f t="shared" si="4"/>
      </c>
      <c r="F96" s="73">
        <f>IF(B96="","",VLOOKUP($B96,'[1]Data'!$E$2:$H$10000,3,FALSE))</f>
        <v>15</v>
      </c>
      <c r="G96" s="73">
        <f>IF(B96="","",VLOOKUP($B96,'[1]Data'!$E$2:$H$10000,4,FALSE))</f>
        <v>56</v>
      </c>
      <c r="H96" s="118" t="s">
        <v>107</v>
      </c>
      <c r="I96" s="91"/>
      <c r="J96" s="92" t="s">
        <v>372</v>
      </c>
    </row>
    <row r="97" spans="1:10" ht="12.75">
      <c r="A97" s="246"/>
      <c r="B97" s="77" t="s">
        <v>215</v>
      </c>
      <c r="C97" s="71" t="e">
        <f>IF(B97="","",VLOOKUP(B97,'[1]Data'!$E$2:$H$10000,2,FALSE))</f>
        <v>#N/A</v>
      </c>
      <c r="D97" s="11"/>
      <c r="E97" s="72">
        <f t="shared" si="4"/>
      </c>
      <c r="F97" s="73" t="e">
        <f>IF(B97="","",VLOOKUP($B97,'[1]Data'!$E$2:$H$10000,3,FALSE))</f>
        <v>#N/A</v>
      </c>
      <c r="G97" s="73" t="e">
        <f>IF(B97="","",VLOOKUP($B97,'[1]Data'!$E$2:$H$10000,4,FALSE))</f>
        <v>#N/A</v>
      </c>
      <c r="H97" s="119" t="s">
        <v>87</v>
      </c>
      <c r="I97" s="91" t="s">
        <v>104</v>
      </c>
      <c r="J97" s="92" t="s">
        <v>105</v>
      </c>
    </row>
    <row r="98" spans="1:10" ht="12.75">
      <c r="A98" s="246"/>
      <c r="B98" s="89" t="s">
        <v>173</v>
      </c>
      <c r="C98" s="71" t="str">
        <f>IF(B98="","",VLOOKUP(B98,'[1]Data'!$E$2:$H$10000,2,FALSE))</f>
        <v>Cork Screw (Lever)</v>
      </c>
      <c r="D98" s="11"/>
      <c r="E98" s="72">
        <f t="shared" si="4"/>
      </c>
      <c r="F98" s="73">
        <f>IF(B98="","",VLOOKUP($B98,'[1]Data'!$E$2:$H$10000,3,FALSE))</f>
        <v>0.37</v>
      </c>
      <c r="G98" s="73">
        <f>IF(B98="","",VLOOKUP($B98,'[1]Data'!$E$2:$H$10000,4,FALSE))</f>
        <v>5.5</v>
      </c>
      <c r="H98" s="119" t="s">
        <v>107</v>
      </c>
      <c r="I98" s="91"/>
      <c r="J98" s="92"/>
    </row>
    <row r="99" spans="1:10" ht="12.75">
      <c r="A99" s="246"/>
      <c r="B99" s="89" t="s">
        <v>109</v>
      </c>
      <c r="C99" s="71" t="str">
        <f>IF(B99="","",VLOOKUP(B99,'[1]Data'!$E$2:$H$10000,2,FALSE))</f>
        <v>Wedding Cake Knife</v>
      </c>
      <c r="D99" s="11"/>
      <c r="E99" s="72">
        <f t="shared" si="4"/>
      </c>
      <c r="F99" s="73">
        <f>IF(B99="","",VLOOKUP($B99,'[1]Data'!$E$2:$H$10000,3,FALSE))</f>
        <v>1.65</v>
      </c>
      <c r="G99" s="73">
        <f>IF(B99="","",VLOOKUP($B99,'[1]Data'!$E$2:$H$10000,4,FALSE))</f>
        <v>25.73</v>
      </c>
      <c r="H99" s="119"/>
      <c r="I99" s="91"/>
      <c r="J99" s="92"/>
    </row>
    <row r="100" spans="1:10" ht="12.75">
      <c r="A100" s="246"/>
      <c r="B100" s="89" t="s">
        <v>381</v>
      </c>
      <c r="C100" s="71" t="str">
        <f>IF(B100="","",VLOOKUP(B100,'[1]Data'!$E$2:$H$10000,2,FALSE))</f>
        <v>Large Solid Serving Spoon</v>
      </c>
      <c r="D100" s="11"/>
      <c r="E100" s="72">
        <f t="shared" si="4"/>
      </c>
      <c r="F100" s="73">
        <v>1.5</v>
      </c>
      <c r="G100" s="73">
        <f>IF(B100="","",VLOOKUP($B100,'[1]Data'!$E$2:$H$10000,4,FALSE))</f>
        <v>5.5</v>
      </c>
      <c r="H100" s="119" t="s">
        <v>107</v>
      </c>
      <c r="I100" s="91"/>
      <c r="J100" s="92"/>
    </row>
    <row r="101" spans="1:10" ht="12.75">
      <c r="A101" s="246"/>
      <c r="B101" s="89" t="s">
        <v>380</v>
      </c>
      <c r="C101" s="71" t="str">
        <f>IF(B101="","",VLOOKUP(B101,'[1]Data'!$E$2:$H$10000,2,FALSE))</f>
        <v>Large Perforated Serving Spoon</v>
      </c>
      <c r="D101" s="11"/>
      <c r="E101" s="72">
        <f t="shared" si="4"/>
      </c>
      <c r="F101" s="73">
        <v>1.5</v>
      </c>
      <c r="G101" s="73">
        <f>IF(B101="","",VLOOKUP($B101,'[1]Data'!$E$2:$H$10000,4,FALSE))</f>
        <v>5.5</v>
      </c>
      <c r="H101" s="119" t="s">
        <v>107</v>
      </c>
      <c r="I101" s="91"/>
      <c r="J101" s="92"/>
    </row>
    <row r="102" spans="1:10" ht="12.75">
      <c r="A102" s="246"/>
      <c r="B102" s="89" t="s">
        <v>379</v>
      </c>
      <c r="C102" s="71" t="str">
        <f>IF(B102="","",VLOOKUP(B102,'[1]Data'!$E$2:$H$10000,2,FALSE))</f>
        <v>Source Ladle</v>
      </c>
      <c r="D102" s="11"/>
      <c r="E102" s="72">
        <f t="shared" si="4"/>
      </c>
      <c r="F102" s="73">
        <v>1.2</v>
      </c>
      <c r="G102" s="73">
        <f>IF(B102="","",VLOOKUP($B102,'[1]Data'!$E$2:$H$10000,4,FALSE))</f>
        <v>5.72</v>
      </c>
      <c r="H102" s="119" t="s">
        <v>107</v>
      </c>
      <c r="I102" s="91"/>
      <c r="J102" s="92"/>
    </row>
    <row r="103" spans="1:10" ht="12.75">
      <c r="A103" s="246"/>
      <c r="B103" s="89" t="s">
        <v>212</v>
      </c>
      <c r="C103" s="71" t="str">
        <f>IF(B103="","",VLOOKUP(B103,'[1]Data'!$E$2:$H$10000,2,FALSE))</f>
        <v>Ornate Punch Ladle</v>
      </c>
      <c r="D103" s="11"/>
      <c r="E103" s="72">
        <f t="shared" si="4"/>
      </c>
      <c r="F103" s="73">
        <v>2</v>
      </c>
      <c r="G103" s="73">
        <f>IF(B103="","",VLOOKUP($B103,'[1]Data'!$E$2:$H$10000,4,FALSE))</f>
        <v>11.8</v>
      </c>
      <c r="H103" s="119" t="s">
        <v>107</v>
      </c>
      <c r="I103" s="91"/>
      <c r="J103" s="92"/>
    </row>
    <row r="104" spans="1:10" ht="12.75">
      <c r="A104" s="246"/>
      <c r="B104" s="89" t="s">
        <v>110</v>
      </c>
      <c r="C104" s="71" t="str">
        <f>IF(B104="","",VLOOKUP(B104,'[1]Data'!$E$2:$H$10000,2,FALSE))</f>
        <v>Ladle (4oz)</v>
      </c>
      <c r="D104" s="11"/>
      <c r="E104" s="72">
        <f t="shared" si="4"/>
      </c>
      <c r="F104" s="73">
        <v>0.5</v>
      </c>
      <c r="G104" s="73">
        <f>IF(B104="","",VLOOKUP($B104,'[1]Data'!$E$2:$H$10000,4,FALSE))</f>
        <v>6.05</v>
      </c>
      <c r="H104" s="119"/>
      <c r="I104" s="91" t="s">
        <v>111</v>
      </c>
      <c r="J104" s="92" t="s">
        <v>112</v>
      </c>
    </row>
    <row r="105" spans="1:10" ht="12.75">
      <c r="A105" s="246"/>
      <c r="B105" s="89" t="s">
        <v>374</v>
      </c>
      <c r="C105" s="71" t="str">
        <f>IF(B105="","",VLOOKUP(B105,'[1]Data'!$E$2:$H$10000,2,FALSE))</f>
        <v>Large S/Steel Oval</v>
      </c>
      <c r="D105" s="11"/>
      <c r="E105" s="72">
        <f t="shared" si="4"/>
      </c>
      <c r="F105" s="73">
        <f>IF(B105="","",VLOOKUP($B105,'[1]Data'!$E$2:$H$10000,3,FALSE))</f>
        <v>2.42</v>
      </c>
      <c r="G105" s="73">
        <f>IF(B105="","",VLOOKUP($B105,'[1]Data'!$E$2:$H$10000,4,FALSE))</f>
        <v>35.2</v>
      </c>
      <c r="H105" s="119" t="s">
        <v>107</v>
      </c>
      <c r="I105" s="91" t="s">
        <v>375</v>
      </c>
      <c r="J105" s="92" t="s">
        <v>378</v>
      </c>
    </row>
    <row r="106" spans="1:10" ht="12.75">
      <c r="A106" s="246"/>
      <c r="B106" s="89" t="s">
        <v>113</v>
      </c>
      <c r="C106" s="71" t="str">
        <f>IF(B106="","",VLOOKUP(B106,'[1]Data'!$E$2:$H$10000,2,FALSE))</f>
        <v>Meat Tongs</v>
      </c>
      <c r="D106" s="11"/>
      <c r="E106" s="72">
        <f t="shared" si="4"/>
      </c>
      <c r="F106" s="73">
        <f>IF(B106="","",VLOOKUP($B106,'[1]Data'!$E$2:$H$10000,3,FALSE))</f>
        <v>0.5</v>
      </c>
      <c r="G106" s="73">
        <f>IF(B106="","",VLOOKUP($B106,'[1]Data'!$E$2:$H$10000,4,FALSE))</f>
        <v>5.5</v>
      </c>
      <c r="H106" s="119" t="s">
        <v>107</v>
      </c>
      <c r="I106" s="91"/>
      <c r="J106" s="92"/>
    </row>
    <row r="107" spans="1:10" ht="12.75">
      <c r="A107" s="246"/>
      <c r="B107" s="89" t="s">
        <v>462</v>
      </c>
      <c r="C107" s="71" t="str">
        <f>IF(B107="","",VLOOKUP(B107,'[1]Data'!$E$2:$H$10000,2,FALSE))</f>
        <v>S/Steel Oval Dish</v>
      </c>
      <c r="D107" s="11"/>
      <c r="E107" s="72">
        <f t="shared" si="4"/>
      </c>
      <c r="F107" s="73">
        <f>IF(B107="","",VLOOKUP($B107,'[1]Data'!$E$2:$H$10000,3,FALSE))</f>
        <v>1.42</v>
      </c>
      <c r="G107" s="73">
        <f>IF(B107="","",VLOOKUP($B107,'[1]Data'!$E$2:$H$10000,4,FALSE))</f>
        <v>16.5</v>
      </c>
      <c r="H107" s="119" t="s">
        <v>107</v>
      </c>
      <c r="I107" s="91" t="s">
        <v>376</v>
      </c>
      <c r="J107" s="92" t="s">
        <v>377</v>
      </c>
    </row>
    <row r="108" spans="1:10" ht="12.75">
      <c r="A108" s="246"/>
      <c r="B108" s="89" t="s">
        <v>151</v>
      </c>
      <c r="C108" s="71" t="str">
        <f>IF(B108="","",VLOOKUP(B108,'[1]Data'!$E$2:$H$10000,2,FALSE))</f>
        <v>Punch Bowl 8pt</v>
      </c>
      <c r="D108" s="11"/>
      <c r="E108" s="72">
        <f t="shared" si="4"/>
      </c>
      <c r="F108" s="73">
        <f>IF(B108="","",VLOOKUP($B108,'[1]Data'!$E$2:$H$10000,3,FALSE))</f>
        <v>1.87</v>
      </c>
      <c r="G108" s="73">
        <f>IF(B108="","",VLOOKUP($B108,'[1]Data'!$E$2:$H$10000,4,FALSE))</f>
        <v>15.51</v>
      </c>
      <c r="H108" s="119" t="s">
        <v>87</v>
      </c>
      <c r="I108" s="91" t="s">
        <v>116</v>
      </c>
      <c r="J108" s="92" t="s">
        <v>117</v>
      </c>
    </row>
    <row r="109" spans="1:10" ht="12.75">
      <c r="A109" s="246"/>
      <c r="B109" s="77" t="s">
        <v>118</v>
      </c>
      <c r="C109" s="71" t="str">
        <f>IF(B109="","",VLOOKUP(B109,'[1]Data'!$E$2:$H$10000,2,FALSE))</f>
        <v>Quiche/Cake Slice</v>
      </c>
      <c r="D109" s="11"/>
      <c r="E109" s="72">
        <f t="shared" si="4"/>
      </c>
      <c r="F109" s="73">
        <v>0.6</v>
      </c>
      <c r="G109" s="73">
        <f>IF(B109="","",VLOOKUP($B109,'[1]Data'!$E$2:$H$10000,4,FALSE))</f>
        <v>2.93</v>
      </c>
      <c r="H109" s="117" t="s">
        <v>107</v>
      </c>
      <c r="I109" s="78"/>
      <c r="J109" s="79"/>
    </row>
    <row r="110" spans="1:10" ht="12.75">
      <c r="A110" s="246"/>
      <c r="B110" s="77" t="s">
        <v>152</v>
      </c>
      <c r="C110" s="71" t="str">
        <f>IF(B110="","",VLOOKUP(B110,'[1]Data'!$E$2:$H$10000,2,FALSE))</f>
        <v>S/Steel Salmon Dish (28")</v>
      </c>
      <c r="D110" s="11"/>
      <c r="E110" s="72">
        <f t="shared" si="4"/>
      </c>
      <c r="F110" s="73">
        <f>IF(B110="","",VLOOKUP($B110,'[1]Data'!$E$2:$H$10000,3,FALSE))</f>
        <v>3.95</v>
      </c>
      <c r="G110" s="73">
        <f>IF(B110="","",VLOOKUP($B110,'[1]Data'!$E$2:$H$10000,4,FALSE))</f>
        <v>69.24</v>
      </c>
      <c r="H110" s="117" t="s">
        <v>107</v>
      </c>
      <c r="I110" s="78" t="s">
        <v>122</v>
      </c>
      <c r="J110" s="79" t="s">
        <v>123</v>
      </c>
    </row>
    <row r="111" spans="1:10" ht="12.75">
      <c r="A111" s="246"/>
      <c r="B111" s="77" t="s">
        <v>432</v>
      </c>
      <c r="C111" s="71" t="str">
        <f>IF(B111="","",VLOOKUP(B111,'[1]Data'!$E$2:$H$10000,2,FALSE))</f>
        <v>Slate Canape Platter</v>
      </c>
      <c r="D111" s="11"/>
      <c r="E111" s="72">
        <f t="shared" si="4"/>
      </c>
      <c r="F111" s="73">
        <v>1.2</v>
      </c>
      <c r="G111" s="73">
        <f>IF(B111="","",VLOOKUP($B111,'[1]Data'!$E$2:$H$10000,4,FALSE))</f>
        <v>7.5</v>
      </c>
      <c r="H111" s="117" t="s">
        <v>107</v>
      </c>
      <c r="I111" s="78" t="s">
        <v>122</v>
      </c>
      <c r="J111" s="79" t="s">
        <v>123</v>
      </c>
    </row>
    <row r="112" spans="1:10" ht="12.75">
      <c r="A112" s="246"/>
      <c r="B112" s="77" t="s">
        <v>125</v>
      </c>
      <c r="C112" s="71" t="str">
        <f>IF(B112="","",VLOOKUP(B112,'[1]Data'!$E$2:$H$10000,2,FALSE))</f>
        <v>Stacking Ring</v>
      </c>
      <c r="D112" s="11"/>
      <c r="E112" s="72">
        <f t="shared" si="4"/>
      </c>
      <c r="F112" s="73">
        <f>IF(B112="","",VLOOKUP($B112,'[1]Data'!$E$2:$H$10000,3,FALSE))</f>
        <v>0.22</v>
      </c>
      <c r="G112" s="73">
        <f>IF(B112="","",VLOOKUP($B112,'[1]Data'!$E$2:$H$10000,4,FALSE))</f>
        <v>4.04</v>
      </c>
      <c r="H112" s="117" t="s">
        <v>338</v>
      </c>
      <c r="I112" s="78"/>
      <c r="J112" s="79"/>
    </row>
    <row r="113" spans="1:10" ht="12.75">
      <c r="A113" s="246"/>
      <c r="B113" s="77" t="s">
        <v>131</v>
      </c>
      <c r="C113" s="71" t="str">
        <f>IF(B113="","",VLOOKUP(B113,'[1]Data'!$E$2:$H$10000,2,FALSE))</f>
        <v>S/S Tea Pot 4pt</v>
      </c>
      <c r="D113" s="11"/>
      <c r="E113" s="72">
        <f t="shared" si="4"/>
      </c>
      <c r="F113" s="73">
        <v>2</v>
      </c>
      <c r="G113" s="73">
        <f>IF(B113="","",VLOOKUP($B113,'[1]Data'!$E$2:$H$10000,4,FALSE))</f>
        <v>32.52</v>
      </c>
      <c r="H113" s="117" t="s">
        <v>107</v>
      </c>
      <c r="I113" s="78" t="s">
        <v>419</v>
      </c>
      <c r="J113" s="79" t="s">
        <v>418</v>
      </c>
    </row>
    <row r="114" spans="1:10" ht="12.75">
      <c r="A114" s="246"/>
      <c r="B114" s="77" t="s">
        <v>216</v>
      </c>
      <c r="C114" s="71" t="str">
        <f>IF(B114="","",VLOOKUP(B114,'[1]Data'!$E$2:$H$10000,2,FALSE))</f>
        <v>Salad Tongs</v>
      </c>
      <c r="D114" s="11"/>
      <c r="E114" s="72">
        <f t="shared" si="4"/>
      </c>
      <c r="F114" s="73">
        <f>IF(B114="","",VLOOKUP($B114,'[1]Data'!$E$2:$H$10000,3,FALSE))</f>
        <v>0.5</v>
      </c>
      <c r="G114" s="73">
        <f>IF(B114="","",VLOOKUP($B114,'[1]Data'!$E$2:$H$10000,4,FALSE))</f>
        <v>5.5</v>
      </c>
      <c r="H114" s="117" t="s">
        <v>107</v>
      </c>
      <c r="I114" s="78"/>
      <c r="J114" s="79"/>
    </row>
    <row r="115" spans="1:10" ht="12.75">
      <c r="A115" s="246"/>
      <c r="B115" s="77" t="s">
        <v>132</v>
      </c>
      <c r="C115" s="71" t="str">
        <f>IF(B115="","",VLOOKUP(B115,'[1]Data'!$E$2:$H$10000,2,FALSE))</f>
        <v>Tight grip tray (16")</v>
      </c>
      <c r="D115" s="11"/>
      <c r="E115" s="72">
        <f t="shared" si="4"/>
      </c>
      <c r="F115" s="73">
        <v>1</v>
      </c>
      <c r="G115" s="73">
        <f>IF(B115="","",VLOOKUP($B115,'[1]Data'!$E$2:$H$10000,4,FALSE))</f>
        <v>8.8</v>
      </c>
      <c r="H115" s="117" t="s">
        <v>227</v>
      </c>
      <c r="I115" s="78" t="s">
        <v>228</v>
      </c>
      <c r="J115" s="79"/>
    </row>
    <row r="116" spans="1:10" ht="12.75">
      <c r="A116" s="246"/>
      <c r="B116" s="89" t="s">
        <v>128</v>
      </c>
      <c r="C116" s="71" t="str">
        <f>IF(B116="","",VLOOKUP(B116,'[1]Data'!$E$2:$H$10000,2,FALSE))</f>
        <v>Trifle Bowl (large - 4pt / 9"))</v>
      </c>
      <c r="D116" s="11"/>
      <c r="E116" s="72">
        <f t="shared" si="4"/>
      </c>
      <c r="F116" s="73">
        <f>IF(B116="","",VLOOKUP($B116,'[1]Data'!$E$2:$H$10000,3,FALSE))</f>
        <v>1.08</v>
      </c>
      <c r="G116" s="73">
        <f>IF(B116="","",VLOOKUP($B116,'[1]Data'!$E$2:$H$10000,4,FALSE))</f>
        <v>4.6</v>
      </c>
      <c r="H116" s="119" t="s">
        <v>87</v>
      </c>
      <c r="I116" s="91" t="s">
        <v>129</v>
      </c>
      <c r="J116" s="92" t="s">
        <v>130</v>
      </c>
    </row>
    <row r="117" spans="1:10" ht="12.75">
      <c r="A117" s="246"/>
      <c r="B117" s="89" t="s">
        <v>140</v>
      </c>
      <c r="C117" s="71" t="str">
        <f>IF(B117="","",VLOOKUP(B117,'[1]Data'!$E$2:$H$10000,2,FALSE))</f>
        <v>Large Chiller Bin</v>
      </c>
      <c r="D117" s="11"/>
      <c r="E117" s="72">
        <f t="shared" si="4"/>
      </c>
      <c r="F117" s="73">
        <v>2</v>
      </c>
      <c r="G117" s="73">
        <f>IF(B117="","",VLOOKUP($B117,'[1]Data'!$E$2:$H$10000,4,FALSE))</f>
        <v>15</v>
      </c>
      <c r="H117" s="119" t="s">
        <v>99</v>
      </c>
      <c r="I117" s="91"/>
      <c r="J117" s="92"/>
    </row>
    <row r="118" spans="1:10" ht="12.75">
      <c r="A118" s="247"/>
      <c r="B118" s="93" t="s">
        <v>153</v>
      </c>
      <c r="C118" s="71" t="str">
        <f>IF(B118="","",VLOOKUP(B118,'[1]Data'!$E$2:$H$10000,2,FALSE))</f>
        <v>Vacuum Jug (1ltr)</v>
      </c>
      <c r="D118" s="11"/>
      <c r="E118" s="72">
        <f t="shared" si="4"/>
      </c>
      <c r="F118" s="73">
        <v>1.95</v>
      </c>
      <c r="G118" s="73">
        <f>IF(B118="","",VLOOKUP($B118,'[1]Data'!$E$2:$H$10000,4,FALSE))</f>
        <v>20.7</v>
      </c>
      <c r="H118" s="120" t="s">
        <v>99</v>
      </c>
      <c r="I118" s="94"/>
      <c r="J118" s="95"/>
    </row>
    <row r="119" spans="1:10" ht="12.75">
      <c r="A119" s="65" t="s">
        <v>330</v>
      </c>
      <c r="B119" s="121"/>
      <c r="C119" s="121"/>
      <c r="D119" s="121"/>
      <c r="E119" s="122"/>
      <c r="F119" s="123"/>
      <c r="G119" s="124"/>
      <c r="H119" s="51"/>
      <c r="I119" s="125"/>
      <c r="J119" s="126"/>
    </row>
    <row r="120" spans="1:10" ht="12.75" customHeight="1">
      <c r="A120" s="246" t="s">
        <v>330</v>
      </c>
      <c r="B120" s="71" t="s">
        <v>86</v>
      </c>
      <c r="C120" s="71" t="str">
        <f>IF(B120="","",VLOOKUP(B120,'[1]Data'!$E$2:$H$10000,2,FALSE))</f>
        <v>Ashtray (4")</v>
      </c>
      <c r="D120" s="11"/>
      <c r="E120" s="72">
        <f aca="true" t="shared" si="5" ref="E120:E139">IF(D120="","",D120*F120)</f>
      </c>
      <c r="F120" s="73">
        <f>IF(B120="","",VLOOKUP($B120,'[1]Data'!$E$2:$H$10000,3,FALSE))</f>
        <v>0.2</v>
      </c>
      <c r="G120" s="73">
        <f>IF(B120="","",VLOOKUP($B120,'[1]Data'!$E$2:$H$10000,4,FALSE))</f>
        <v>3.64</v>
      </c>
      <c r="H120" s="127" t="s">
        <v>87</v>
      </c>
      <c r="I120" s="74" t="s">
        <v>88</v>
      </c>
      <c r="J120" s="75" t="s">
        <v>89</v>
      </c>
    </row>
    <row r="121" spans="1:10" ht="12.75" customHeight="1">
      <c r="A121" s="246"/>
      <c r="B121" s="71" t="s">
        <v>373</v>
      </c>
      <c r="C121" s="71" t="str">
        <f>IF(B121="","",VLOOKUP(B121,'[1]Data'!$E$2:$H$10000,2,FALSE))</f>
        <v>Salt and Pepper dish</v>
      </c>
      <c r="D121" s="11"/>
      <c r="E121" s="72">
        <f t="shared" si="5"/>
      </c>
      <c r="F121" s="73">
        <f>IF(B121="","",VLOOKUP($B121,'[1]Data'!$E$2:$H$10000,3,FALSE))</f>
        <v>0.14</v>
      </c>
      <c r="G121" s="73">
        <f>IF(B121="","",VLOOKUP($B121,'[1]Data'!$E$2:$H$10000,4,FALSE))</f>
        <v>1.65</v>
      </c>
      <c r="H121" s="127" t="s">
        <v>24</v>
      </c>
      <c r="I121" s="74"/>
      <c r="J121" s="75"/>
    </row>
    <row r="122" spans="1:10" ht="12.75">
      <c r="A122" s="246"/>
      <c r="B122" s="77" t="s">
        <v>90</v>
      </c>
      <c r="C122" s="71" t="str">
        <f>IF(B122="","",VLOOKUP(B122,'[1]Data'!$E$2:$H$10000,2,FALSE))</f>
        <v>Bread Basket</v>
      </c>
      <c r="D122" s="11"/>
      <c r="E122" s="72">
        <f t="shared" si="5"/>
      </c>
      <c r="F122" s="73">
        <f>IF(B122="","",VLOOKUP($B122,'[1]Data'!$E$2:$H$10000,3,FALSE))</f>
        <v>0.22</v>
      </c>
      <c r="G122" s="73">
        <f>IF(B122="","",VLOOKUP($B122,'[1]Data'!$E$2:$H$10000,4,FALSE))</f>
        <v>2.63</v>
      </c>
      <c r="H122" s="117" t="s">
        <v>91</v>
      </c>
      <c r="I122" s="78"/>
      <c r="J122" s="79"/>
    </row>
    <row r="123" spans="1:10" ht="12.75">
      <c r="A123" s="246"/>
      <c r="B123" s="77" t="s">
        <v>405</v>
      </c>
      <c r="C123" s="71" t="str">
        <f>IF(B123="","",VLOOKUP(B123,'[1]Data'!$E$2:$H$10000,2,FALSE))</f>
        <v>Large Bread Basket</v>
      </c>
      <c r="D123" s="11"/>
      <c r="E123" s="72">
        <f t="shared" si="5"/>
      </c>
      <c r="F123" s="73">
        <v>0.3</v>
      </c>
      <c r="G123" s="73">
        <f>IF(B123="","",VLOOKUP($B123,'[1]Data'!$E$2:$H$10000,4,FALSE))</f>
        <v>2.63</v>
      </c>
      <c r="H123" s="117" t="s">
        <v>91</v>
      </c>
      <c r="I123" s="78"/>
      <c r="J123" s="79"/>
    </row>
    <row r="124" spans="1:10" ht="12.75">
      <c r="A124" s="246"/>
      <c r="B124" s="77" t="s">
        <v>404</v>
      </c>
      <c r="C124" s="71" t="str">
        <f>IF(B124="","",VLOOKUP(B124,'[1]Data'!$E$2:$H$10000,2,FALSE))</f>
        <v>Very Large Bread Basket</v>
      </c>
      <c r="D124" s="11"/>
      <c r="E124" s="72">
        <f t="shared" si="5"/>
      </c>
      <c r="F124" s="73">
        <v>0.4</v>
      </c>
      <c r="G124" s="73">
        <f>IF(B124="","",VLOOKUP($B124,'[1]Data'!$E$2:$H$10000,4,FALSE))</f>
        <v>3.3</v>
      </c>
      <c r="H124" s="117" t="s">
        <v>91</v>
      </c>
      <c r="I124" s="78"/>
      <c r="J124" s="79"/>
    </row>
    <row r="125" spans="1:10" ht="12.75">
      <c r="A125" s="246"/>
      <c r="B125" s="77" t="s">
        <v>455</v>
      </c>
      <c r="C125" s="71" t="str">
        <f>IF(B125="","",VLOOKUP(B125,'[1]Data'!$E$2:$H$10000,2,FALSE))</f>
        <v>Bread Knife</v>
      </c>
      <c r="D125" s="11"/>
      <c r="E125" s="72">
        <f t="shared" si="5"/>
      </c>
      <c r="F125" s="73">
        <f>IF(B125="","",VLOOKUP($B125,'[1]Data'!$E$2:$H$10000,3,FALSE))</f>
        <v>1.65</v>
      </c>
      <c r="G125" s="73">
        <f>IF(B125="","",VLOOKUP($B125,'[1]Data'!$E$2:$H$10000,4,FALSE))</f>
        <v>25.84</v>
      </c>
      <c r="H125" s="117"/>
      <c r="I125" s="78"/>
      <c r="J125" s="79"/>
    </row>
    <row r="126" spans="1:10" ht="12.75">
      <c r="A126" s="246"/>
      <c r="B126" s="77" t="s">
        <v>106</v>
      </c>
      <c r="C126" s="71" t="str">
        <f>IF(B126="","",VLOOKUP(B126,'[1]Data'!$E$2:$H$10000,2,FALSE))</f>
        <v>Salt and Pepper pots</v>
      </c>
      <c r="D126" s="11"/>
      <c r="E126" s="72">
        <f t="shared" si="5"/>
      </c>
      <c r="F126" s="73">
        <f>IF(B126="","",VLOOKUP($B126,'[1]Data'!$E$2:$H$10000,3,FALSE))</f>
        <v>0.25</v>
      </c>
      <c r="G126" s="73">
        <f>IF(B126="","",VLOOKUP($B126,'[1]Data'!$E$2:$H$10000,4,FALSE))</f>
        <v>1.72</v>
      </c>
      <c r="H126" s="119"/>
      <c r="I126" s="91"/>
      <c r="J126" s="92"/>
    </row>
    <row r="127" spans="1:10" ht="12.75">
      <c r="A127" s="246"/>
      <c r="B127" s="77" t="s">
        <v>108</v>
      </c>
      <c r="C127" s="71" t="str">
        <f>IF(B127="","",VLOOKUP(B127,'[1]Data'!$E$2:$H$10000,2,FALSE))</f>
        <v>Gravy Boat 1/2pt</v>
      </c>
      <c r="D127" s="11"/>
      <c r="E127" s="72">
        <f t="shared" si="5"/>
      </c>
      <c r="F127" s="73">
        <f>IF(B127="","",VLOOKUP($B127,'[1]Data'!$E$2:$H$10000,3,FALSE))</f>
        <v>0.5</v>
      </c>
      <c r="G127" s="73">
        <f>IF(B127="","",VLOOKUP($B127,'[1]Data'!$E$2:$H$10000,4,FALSE))</f>
        <v>5.6</v>
      </c>
      <c r="H127" s="119"/>
      <c r="I127" s="91" t="s">
        <v>8</v>
      </c>
      <c r="J127" s="92" t="s">
        <v>9</v>
      </c>
    </row>
    <row r="128" spans="1:10" ht="12.75">
      <c r="A128" s="246"/>
      <c r="B128" s="77" t="s">
        <v>175</v>
      </c>
      <c r="C128" s="71" t="str">
        <f>IF(B128="","",VLOOKUP(B128,'[1]Data'!$E$2:$H$10000,2,FALSE))</f>
        <v>Ice Bucket</v>
      </c>
      <c r="D128" s="11"/>
      <c r="E128" s="72">
        <f t="shared" si="5"/>
      </c>
      <c r="F128" s="73">
        <f>IF(B128="","",VLOOKUP($B128,'[1]Data'!$E$2:$H$10000,3,FALSE))</f>
        <v>3.4</v>
      </c>
      <c r="G128" s="73">
        <f>IF(B128="","",VLOOKUP($B128,'[1]Data'!$E$2:$H$10000,4,FALSE))</f>
        <v>26.33</v>
      </c>
      <c r="H128" s="119"/>
      <c r="I128" s="91"/>
      <c r="J128" s="92"/>
    </row>
    <row r="129" spans="1:10" ht="12.75">
      <c r="A129" s="246"/>
      <c r="B129" s="77" t="s">
        <v>176</v>
      </c>
      <c r="C129" s="71" t="str">
        <f>IF(B129="","",VLOOKUP(B129,'[1]Data'!$E$2:$H$10000,2,FALSE))</f>
        <v>Ice Tongs</v>
      </c>
      <c r="D129" s="11"/>
      <c r="E129" s="72">
        <f t="shared" si="5"/>
      </c>
      <c r="F129" s="73">
        <f>IF(B129="","",VLOOKUP($B129,'[1]Data'!$E$2:$H$10000,3,FALSE))</f>
        <v>0.39</v>
      </c>
      <c r="G129" s="73">
        <f>IF(B129="","",VLOOKUP($B129,'[1]Data'!$E$2:$H$10000,4,FALSE))</f>
        <v>2.75</v>
      </c>
      <c r="H129" s="119"/>
      <c r="I129" s="91"/>
      <c r="J129" s="92"/>
    </row>
    <row r="130" spans="1:10" ht="12.75">
      <c r="A130" s="246"/>
      <c r="B130" s="77" t="s">
        <v>464</v>
      </c>
      <c r="C130" s="71" t="str">
        <f>IF(B130="","",VLOOKUP(B130,'[1]Data'!$E$2:$H$10000,2,FALSE))</f>
        <v>Salt &amp; Pepper Mill (Filled)</v>
      </c>
      <c r="D130" s="11"/>
      <c r="E130" s="72">
        <f t="shared" si="5"/>
      </c>
      <c r="F130" s="73">
        <v>1</v>
      </c>
      <c r="G130" s="73">
        <f>IF(B130="","",VLOOKUP($B130,'[1]Data'!$E$2:$H$10000,4,FALSE))</f>
        <v>17</v>
      </c>
      <c r="H130" s="119" t="s">
        <v>345</v>
      </c>
      <c r="I130" s="91"/>
      <c r="J130" s="92"/>
    </row>
    <row r="131" spans="1:10" ht="12.75">
      <c r="A131" s="246"/>
      <c r="B131" s="77" t="s">
        <v>421</v>
      </c>
      <c r="C131" s="71" t="str">
        <f>IF(B131="","",VLOOKUP(B131,'[1]Data'!$E$2:$H$10000,2,FALSE))</f>
        <v>Round Platter (16")</v>
      </c>
      <c r="D131" s="11"/>
      <c r="E131" s="72">
        <f t="shared" si="5"/>
      </c>
      <c r="F131" s="73">
        <v>2.5</v>
      </c>
      <c r="G131" s="73">
        <f>IF(B131="","",VLOOKUP($B131,'[1]Data'!$E$2:$H$10000,4,FALSE))</f>
        <v>30</v>
      </c>
      <c r="H131" s="119" t="s">
        <v>24</v>
      </c>
      <c r="I131" s="91" t="s">
        <v>422</v>
      </c>
      <c r="J131" s="92">
        <v>41</v>
      </c>
    </row>
    <row r="132" spans="1:10" ht="12.75">
      <c r="A132" s="246"/>
      <c r="B132" s="77" t="s">
        <v>382</v>
      </c>
      <c r="C132" s="71" t="str">
        <f>IF(B132="","",VLOOKUP(B132,'[1]Data'!$E$2:$H$10000,2,FALSE))</f>
        <v>Wire Stand for Platter</v>
      </c>
      <c r="D132" s="11"/>
      <c r="E132" s="72">
        <f t="shared" si="5"/>
      </c>
      <c r="F132" s="73">
        <f>IF(B132="","",VLOOKUP($B132,'[1]Data'!$E$2:$H$10000,3,FALSE))</f>
        <v>0.7</v>
      </c>
      <c r="G132" s="73">
        <f>IF(B132="","",VLOOKUP($B132,'[1]Data'!$E$2:$H$10000,4,FALSE))</f>
        <v>5.5</v>
      </c>
      <c r="H132" s="119" t="s">
        <v>107</v>
      </c>
      <c r="I132" s="91"/>
      <c r="J132" s="92"/>
    </row>
    <row r="133" spans="1:10" ht="12.75">
      <c r="A133" s="246"/>
      <c r="B133" s="77" t="s">
        <v>177</v>
      </c>
      <c r="C133" s="71" t="str">
        <f>IF(B133="","",VLOOKUP(B133,'[1]Data'!$E$2:$H$10000,2,FALSE))</f>
        <v>Vegetable Dish (2 division)</v>
      </c>
      <c r="D133" s="11"/>
      <c r="E133" s="72">
        <f t="shared" si="5"/>
      </c>
      <c r="F133" s="73">
        <f>IF(B133="","",VLOOKUP($B133,'[1]Data'!$E$2:$H$10000,3,FALSE))</f>
        <v>0.94</v>
      </c>
      <c r="G133" s="73">
        <f>IF(B133="","",VLOOKUP($B133,'[1]Data'!$E$2:$H$10000,4,FALSE))</f>
        <v>5.04</v>
      </c>
      <c r="H133" s="117"/>
      <c r="I133" s="78"/>
      <c r="J133" s="79"/>
    </row>
    <row r="134" spans="1:10" ht="12.75">
      <c r="A134" s="246"/>
      <c r="B134" s="77" t="s">
        <v>453</v>
      </c>
      <c r="C134" s="71" t="str">
        <f>IF(B134="","",VLOOKUP(B134,'[1]Data'!$E$2:$H$10000,2,FALSE))</f>
        <v>Tea light Holder</v>
      </c>
      <c r="D134" s="11"/>
      <c r="E134" s="72">
        <f t="shared" si="5"/>
      </c>
      <c r="F134" s="73">
        <v>0.2</v>
      </c>
      <c r="G134" s="73">
        <f>IF(B134="","",VLOOKUP($B134,'[1]Data'!$E$2:$H$10000,4,FALSE))</f>
        <v>1</v>
      </c>
      <c r="H134" s="117" t="s">
        <v>433</v>
      </c>
      <c r="I134" s="78" t="s">
        <v>435</v>
      </c>
      <c r="J134" s="79" t="s">
        <v>434</v>
      </c>
    </row>
    <row r="135" spans="1:10" ht="12.75">
      <c r="A135" s="246"/>
      <c r="B135" s="77" t="s">
        <v>217</v>
      </c>
      <c r="C135" s="71" t="str">
        <f>IF(B135="","",VLOOKUP(B135,'[1]Data'!$E$2:$H$10000,2,FALSE))</f>
        <v>Table Number Stands (each)</v>
      </c>
      <c r="D135" s="11"/>
      <c r="E135" s="72">
        <f t="shared" si="5"/>
      </c>
      <c r="F135" s="73">
        <v>2.2</v>
      </c>
      <c r="G135" s="73">
        <f>IF(B135="","",VLOOKUP($B135,'[1]Data'!$E$2:$H$10000,4,FALSE))</f>
        <v>18.7</v>
      </c>
      <c r="H135" s="117" t="s">
        <v>107</v>
      </c>
      <c r="I135" s="78"/>
      <c r="J135" s="79"/>
    </row>
    <row r="136" spans="1:10" ht="12.75">
      <c r="A136" s="246"/>
      <c r="B136" s="77" t="s">
        <v>135</v>
      </c>
      <c r="C136" s="71" t="str">
        <f>IF(B136="","",VLOOKUP(B136,'[1]Data'!$E$2:$H$10000,2,FALSE))</f>
        <v>Bud Vase</v>
      </c>
      <c r="D136" s="11"/>
      <c r="E136" s="72">
        <f t="shared" si="5"/>
      </c>
      <c r="F136" s="73">
        <v>0.6</v>
      </c>
      <c r="G136" s="73">
        <f>IF(B136="","",VLOOKUP($B136,'[1]Data'!$E$2:$H$10000,4,FALSE))</f>
        <v>10.47</v>
      </c>
      <c r="H136" s="119" t="s">
        <v>24</v>
      </c>
      <c r="I136" s="91"/>
      <c r="J136" s="92"/>
    </row>
    <row r="137" spans="1:10" ht="12.75">
      <c r="A137" s="246"/>
      <c r="B137" s="77" t="s">
        <v>481</v>
      </c>
      <c r="C137" s="71" t="s">
        <v>480</v>
      </c>
      <c r="D137" s="11"/>
      <c r="E137" s="72">
        <f t="shared" si="5"/>
      </c>
      <c r="F137" s="73">
        <v>1.5</v>
      </c>
      <c r="G137" s="73">
        <v>10.5</v>
      </c>
      <c r="H137" s="119" t="s">
        <v>107</v>
      </c>
      <c r="I137" s="91"/>
      <c r="J137" s="92"/>
    </row>
    <row r="138" spans="1:10" ht="12.75">
      <c r="A138" s="246"/>
      <c r="B138" s="89" t="s">
        <v>463</v>
      </c>
      <c r="C138" s="71" t="str">
        <f>IF(B138="","",VLOOKUP(B138,'[1]Data'!$E$2:$H$10000,2,FALSE))</f>
        <v>Water Jug (Ltr - 36oz)</v>
      </c>
      <c r="D138" s="11"/>
      <c r="E138" s="72">
        <f t="shared" si="5"/>
      </c>
      <c r="F138" s="73">
        <v>1</v>
      </c>
      <c r="G138" s="73">
        <f>IF(B138="","",VLOOKUP($B138,'[1]Data'!$E$2:$H$10000,4,FALSE))</f>
        <v>2.57</v>
      </c>
      <c r="H138" s="119"/>
      <c r="I138" s="91" t="s">
        <v>96</v>
      </c>
      <c r="J138" s="92" t="s">
        <v>97</v>
      </c>
    </row>
    <row r="139" spans="1:10" ht="12.75">
      <c r="A139" s="246"/>
      <c r="B139" s="115" t="s">
        <v>136</v>
      </c>
      <c r="C139" s="71" t="str">
        <f>IF(B139="","",VLOOKUP(B139,'[1]Data'!$E$2:$H$10000,2,FALSE))</f>
        <v>Water Jug Small 18oz</v>
      </c>
      <c r="D139" s="11"/>
      <c r="E139" s="72">
        <f t="shared" si="5"/>
      </c>
      <c r="F139" s="73">
        <v>0.75</v>
      </c>
      <c r="G139" s="73">
        <f>IF(B139="","",VLOOKUP($B139,'[1]Data'!$E$2:$H$10000,4,FALSE))</f>
        <v>1.69</v>
      </c>
      <c r="H139" s="129" t="s">
        <v>87</v>
      </c>
      <c r="I139" s="112" t="s">
        <v>137</v>
      </c>
      <c r="J139" s="113" t="s">
        <v>164</v>
      </c>
    </row>
    <row r="140" spans="1:10" ht="11.25" customHeight="1">
      <c r="A140" s="65" t="s">
        <v>324</v>
      </c>
      <c r="B140" s="66"/>
      <c r="C140" s="66"/>
      <c r="D140" s="67"/>
      <c r="E140" s="67"/>
      <c r="F140" s="66"/>
      <c r="G140" s="68"/>
      <c r="H140" s="65"/>
      <c r="I140" s="66"/>
      <c r="J140" s="68"/>
    </row>
    <row r="141" spans="1:10" ht="11.25" customHeight="1">
      <c r="A141" s="242"/>
      <c r="B141" s="165" t="s">
        <v>383</v>
      </c>
      <c r="C141" s="71" t="str">
        <f>IF(B141="","",VLOOKUP(B141,'[1]Data'!$E$2:$H$10000,2,FALSE))</f>
        <v>Coat Hangers</v>
      </c>
      <c r="D141" s="11"/>
      <c r="E141" s="72">
        <f aca="true" t="shared" si="6" ref="E141:E149">IF(D141="","",D141*F141)</f>
      </c>
      <c r="F141" s="73">
        <f>IF(B141="","",VLOOKUP($B141,'[1]Data'!$E$2:$H$10000,3,FALSE))</f>
        <v>0.14</v>
      </c>
      <c r="G141" s="73">
        <f>IF(B141="","",VLOOKUP($B141,'[1]Data'!$E$2:$H$10000,4,FALSE))</f>
        <v>1.41</v>
      </c>
      <c r="H141" s="134" t="s">
        <v>99</v>
      </c>
      <c r="I141" s="87"/>
      <c r="J141" s="88"/>
    </row>
    <row r="142" spans="1:10" ht="11.25" customHeight="1">
      <c r="A142" s="243"/>
      <c r="B142" s="166" t="s">
        <v>384</v>
      </c>
      <c r="C142" s="71" t="str">
        <f>IF(B142="","",VLOOKUP(B142,'[1]Data'!$E$2:$H$10000,2,FALSE))</f>
        <v>Coat Rail</v>
      </c>
      <c r="D142" s="11"/>
      <c r="E142" s="72">
        <f t="shared" si="6"/>
      </c>
      <c r="F142" s="73">
        <f>IF(B142="","",VLOOKUP($B142,'[1]Data'!$E$2:$H$10000,3,FALSE))</f>
        <v>18.7</v>
      </c>
      <c r="G142" s="73">
        <f>IF(B142="","",VLOOKUP($B142,'[1]Data'!$E$2:$H$10000,4,FALSE))</f>
        <v>62.4</v>
      </c>
      <c r="H142" s="119"/>
      <c r="I142" s="91"/>
      <c r="J142" s="92"/>
    </row>
    <row r="143" spans="1:10" ht="11.25" customHeight="1">
      <c r="A143" s="244"/>
      <c r="B143" s="167" t="s">
        <v>385</v>
      </c>
      <c r="C143" s="80" t="str">
        <f>IF(B143="","",VLOOKUP(B143,'[1]Data'!$E$2:$H$10000,2,FALSE))</f>
        <v>Easel and Board</v>
      </c>
      <c r="D143" s="10"/>
      <c r="E143" s="81">
        <f t="shared" si="6"/>
      </c>
      <c r="F143" s="82">
        <f>IF(B143="","",VLOOKUP($B143,'[1]Data'!$E$2:$H$10000,3,FALSE))</f>
        <v>3.85</v>
      </c>
      <c r="G143" s="82">
        <f>IF(B143="","",VLOOKUP($B143,'[1]Data'!$E$2:$H$10000,4,FALSE))</f>
        <v>43</v>
      </c>
      <c r="H143" s="120" t="s">
        <v>281</v>
      </c>
      <c r="I143" s="94"/>
      <c r="J143" s="95"/>
    </row>
    <row r="144" spans="1:10" ht="12.75" customHeight="1">
      <c r="A144" s="245" t="s">
        <v>430</v>
      </c>
      <c r="B144" s="109" t="s">
        <v>465</v>
      </c>
      <c r="C144" s="71" t="str">
        <f>IF(B144="","",VLOOKUP(B144,'[1]Data'!$E$2:$H$10000,2,FALSE))</f>
        <v>Trestle Table (seats 4-6 - 5' x 2')</v>
      </c>
      <c r="D144" s="11"/>
      <c r="E144" s="72">
        <f t="shared" si="6"/>
      </c>
      <c r="F144" s="73">
        <f>IF(B144="","",VLOOKUP($B144,'[1]Data'!$E$2:$H$10000,3,FALSE))</f>
        <v>5</v>
      </c>
      <c r="G144" s="73">
        <f>IF(B144="","",VLOOKUP($B144,'[1]Data'!$E$2:$H$10000,4,FALSE))</f>
        <v>35</v>
      </c>
      <c r="H144" s="130" t="s">
        <v>281</v>
      </c>
      <c r="I144" s="110" t="s">
        <v>280</v>
      </c>
      <c r="J144" s="111"/>
    </row>
    <row r="145" spans="1:10" ht="12.75">
      <c r="A145" s="246"/>
      <c r="B145" s="89" t="s">
        <v>350</v>
      </c>
      <c r="C145" s="71" t="str">
        <f>IF(B145="","",VLOOKUP(B145,'[1]Data'!$E$2:$H$10000,2,FALSE))</f>
        <v>Trestle Table (seats 6-8 - 6' x 2'3")</v>
      </c>
      <c r="D145" s="11"/>
      <c r="E145" s="72">
        <f t="shared" si="6"/>
      </c>
      <c r="F145" s="73">
        <v>7</v>
      </c>
      <c r="G145" s="73">
        <f>IF(B145="","",VLOOKUP($B145,'[1]Data'!$E$2:$H$10000,4,FALSE))</f>
        <v>70.5</v>
      </c>
      <c r="H145" s="119" t="s">
        <v>281</v>
      </c>
      <c r="I145" s="91" t="s">
        <v>284</v>
      </c>
      <c r="J145" s="92"/>
    </row>
    <row r="146" spans="1:10" ht="12.75">
      <c r="A146" s="246"/>
      <c r="B146" s="89" t="s">
        <v>349</v>
      </c>
      <c r="C146" s="71" t="str">
        <f>IF(B146="","",VLOOKUP(B146,'[1]Data'!$E$2:$H$10000,2,FALSE))</f>
        <v>Circular Table (seat 6-8 - 5' radius)</v>
      </c>
      <c r="D146" s="11"/>
      <c r="E146" s="72">
        <f t="shared" si="6"/>
      </c>
      <c r="F146" s="73" t="s">
        <v>482</v>
      </c>
      <c r="G146" s="73" t="str">
        <f>IF(B146="","",VLOOKUP($B146,'[1]Data'!$E$2:$H$10000,4,FALSE))</f>
        <v>poa</v>
      </c>
      <c r="H146" s="119" t="s">
        <v>281</v>
      </c>
      <c r="I146" s="91" t="s">
        <v>282</v>
      </c>
      <c r="J146" s="92"/>
    </row>
    <row r="147" spans="1:10" ht="12.75">
      <c r="A147" s="246"/>
      <c r="B147" s="115" t="s">
        <v>466</v>
      </c>
      <c r="C147" s="71" t="str">
        <f>IF(B147="","",VLOOKUP(B147,'[1]Data'!$E$2:$H$10000,2,FALSE))</f>
        <v>Circular Table (seat 8-10 - 6' radius)</v>
      </c>
      <c r="D147" s="11"/>
      <c r="E147" s="72">
        <f t="shared" si="6"/>
      </c>
      <c r="F147" s="73" t="s">
        <v>482</v>
      </c>
      <c r="G147" s="73" t="str">
        <f>IF(B147="","",VLOOKUP($B147,'[1]Data'!$E$2:$H$10000,4,FALSE))</f>
        <v>poa</v>
      </c>
      <c r="H147" s="171" t="s">
        <v>281</v>
      </c>
      <c r="I147" s="172" t="s">
        <v>283</v>
      </c>
      <c r="J147" s="113"/>
    </row>
    <row r="148" spans="1:10" ht="12.75">
      <c r="A148" s="258"/>
      <c r="B148" s="176" t="s">
        <v>351</v>
      </c>
      <c r="C148" s="71" t="str">
        <f>IF(B148="","",VLOOKUP(B148,'[1]Data'!$E$2:$H$10000,2,FALSE))</f>
        <v>Folding Beechwood Chair</v>
      </c>
      <c r="D148" s="11"/>
      <c r="E148" s="72">
        <f t="shared" si="6"/>
      </c>
      <c r="F148" s="73">
        <f>IF(B148="","",VLOOKUP($B148,'[1]Data'!$E$2:$H$10000,3,FALSE))</f>
        <v>2</v>
      </c>
      <c r="G148" s="73">
        <f>IF(B148="","",VLOOKUP($B148,'[1]Data'!$E$2:$H$10000,4,FALSE))</f>
        <v>12</v>
      </c>
      <c r="H148" s="175" t="s">
        <v>281</v>
      </c>
      <c r="I148" s="173"/>
      <c r="J148" s="174"/>
    </row>
    <row r="149" spans="1:10" ht="12.75">
      <c r="A149" s="247"/>
      <c r="B149" s="181" t="s">
        <v>467</v>
      </c>
      <c r="C149" s="80" t="str">
        <f>IF(B149="","",VLOOKUP(B149,'[1]Data'!$E$2:$H$10000,2,FALSE))</f>
        <v>Large Umbrella</v>
      </c>
      <c r="D149" s="10"/>
      <c r="E149" s="81">
        <f t="shared" si="6"/>
      </c>
      <c r="F149" s="82">
        <f>IF(B149="","",VLOOKUP($B149,'[1]Data'!$E$2:$H$10000,3,FALSE))</f>
        <v>25</v>
      </c>
      <c r="G149" s="82">
        <f>IF(B149="","",VLOOKUP($B149,'[1]Data'!$E$2:$H$10000,4,FALSE))</f>
        <v>1200</v>
      </c>
      <c r="H149" s="168" t="s">
        <v>423</v>
      </c>
      <c r="I149" s="169" t="s">
        <v>360</v>
      </c>
      <c r="J149" s="170" t="s">
        <v>424</v>
      </c>
    </row>
    <row r="150" spans="1:10" ht="12.75" customHeight="1">
      <c r="A150" s="245" t="s">
        <v>179</v>
      </c>
      <c r="B150" s="71" t="s">
        <v>354</v>
      </c>
      <c r="C150" s="71" t="s">
        <v>483</v>
      </c>
      <c r="D150" s="11"/>
      <c r="E150" s="72">
        <f>IF(D150="","",D150*F150)</f>
      </c>
      <c r="F150" s="73" t="s">
        <v>482</v>
      </c>
      <c r="G150" s="73" t="s">
        <v>482</v>
      </c>
      <c r="H150" s="130" t="s">
        <v>179</v>
      </c>
      <c r="I150" s="74" t="s">
        <v>355</v>
      </c>
      <c r="J150" s="75"/>
    </row>
    <row r="151" spans="1:10" ht="12.75">
      <c r="A151" s="246"/>
      <c r="B151" s="77" t="s">
        <v>456</v>
      </c>
      <c r="C151" s="71" t="str">
        <f>IF(B151="","",VLOOKUP(B151,'[1]Data'!$E$2:$H$10000,2,FALSE))</f>
        <v>Table cloth for 6' Trestle table</v>
      </c>
      <c r="D151" s="11"/>
      <c r="E151" s="72">
        <f>IF(D151="","",D151*F151)</f>
      </c>
      <c r="F151" s="73" t="s">
        <v>482</v>
      </c>
      <c r="G151" s="73" t="str">
        <f>IF(B151="","",VLOOKUP($B151,'[1]Data'!$E$2:$H$10000,4,FALSE))</f>
        <v>poa</v>
      </c>
      <c r="H151" s="119" t="s">
        <v>179</v>
      </c>
      <c r="I151" s="78" t="s">
        <v>353</v>
      </c>
      <c r="J151" s="79"/>
    </row>
    <row r="152" spans="1:10" ht="12.75">
      <c r="A152" s="246"/>
      <c r="B152" s="77" t="s">
        <v>356</v>
      </c>
      <c r="C152" s="71" t="str">
        <f>IF(B152="","",VLOOKUP(B152,'[1]Data'!$E$2:$H$10000,2,FALSE))</f>
        <v>Circular cloth for 5ft Round table</v>
      </c>
      <c r="D152" s="11"/>
      <c r="E152" s="72">
        <f>IF(D152="","",D152*F152)</f>
      </c>
      <c r="F152" s="73" t="s">
        <v>482</v>
      </c>
      <c r="G152" s="73" t="str">
        <f>IF(B152="","",VLOOKUP($B152,'[1]Data'!$E$2:$H$10000,4,FALSE))</f>
        <v>poa</v>
      </c>
      <c r="H152" s="119" t="s">
        <v>179</v>
      </c>
      <c r="I152" s="78" t="s">
        <v>357</v>
      </c>
      <c r="J152" s="79"/>
    </row>
    <row r="153" spans="1:10" ht="12.75">
      <c r="A153" s="246"/>
      <c r="B153" s="77" t="s">
        <v>468</v>
      </c>
      <c r="C153" s="71" t="str">
        <f>IF(B153="","",VLOOKUP(B153,'[1]Data'!$E$2:$H$10000,2,FALSE))</f>
        <v>Circular Table cloth for 6ft Round table</v>
      </c>
      <c r="D153" s="11"/>
      <c r="E153" s="72">
        <f>IF(D153="","",D153*F153)</f>
      </c>
      <c r="F153" s="73" t="s">
        <v>482</v>
      </c>
      <c r="G153" s="73" t="str">
        <f>IF(B153="","",VLOOKUP($B153,'[1]Data'!$E$2:$H$10000,4,FALSE))</f>
        <v>poa</v>
      </c>
      <c r="H153" s="119" t="s">
        <v>179</v>
      </c>
      <c r="I153" s="78" t="s">
        <v>359</v>
      </c>
      <c r="J153" s="79"/>
    </row>
    <row r="154" spans="1:10" ht="12.75">
      <c r="A154" s="246"/>
      <c r="B154" s="115" t="s">
        <v>352</v>
      </c>
      <c r="C154" s="71" t="str">
        <f>IF(B154="","",VLOOKUP(B154,'[1]Data'!$E$2:$H$10000,2,FALSE))</f>
        <v>Linen Napkins</v>
      </c>
      <c r="D154" s="11"/>
      <c r="E154" s="72">
        <f>IF(D154="","",D154*F154)</f>
      </c>
      <c r="F154" s="73" t="s">
        <v>482</v>
      </c>
      <c r="G154" s="73" t="str">
        <f>IF(B154="","",VLOOKUP($B154,'[1]Data'!$E$2:$H$10000,4,FALSE))</f>
        <v>poa</v>
      </c>
      <c r="H154" s="129" t="s">
        <v>179</v>
      </c>
      <c r="I154" s="112" t="s">
        <v>358</v>
      </c>
      <c r="J154" s="113"/>
    </row>
    <row r="155" spans="1:10" ht="12.75" customHeight="1">
      <c r="A155" s="65" t="s">
        <v>285</v>
      </c>
      <c r="B155" s="66"/>
      <c r="C155" s="66"/>
      <c r="D155" s="67"/>
      <c r="E155" s="67"/>
      <c r="F155" s="66"/>
      <c r="G155" s="68"/>
      <c r="H155" s="65"/>
      <c r="I155" s="66"/>
      <c r="J155" s="68"/>
    </row>
    <row r="156" spans="1:10" ht="12.75" customHeight="1">
      <c r="A156" s="240" t="s">
        <v>326</v>
      </c>
      <c r="B156" s="109" t="s">
        <v>114</v>
      </c>
      <c r="C156" s="71" t="str">
        <f>IF(B156="","",VLOOKUP(B156,'[1]Data'!$E$2:$H$10000,2,FALSE))</f>
        <v>Napkins (various colours, pack 125)</v>
      </c>
      <c r="D156" s="11"/>
      <c r="E156" s="72">
        <f>IF(D156="","",D156*F156)</f>
      </c>
      <c r="F156" s="73">
        <v>8.5</v>
      </c>
      <c r="G156" s="73" t="str">
        <f>IF(B156="","",VLOOKUP($B156,'[1]Data'!$E$2:$H$10000,4,FALSE))</f>
        <v>SALE</v>
      </c>
      <c r="H156" s="130" t="s">
        <v>115</v>
      </c>
      <c r="I156" s="110"/>
      <c r="J156" s="111"/>
    </row>
    <row r="157" spans="1:10" ht="12.75">
      <c r="A157" s="240"/>
      <c r="B157" s="89" t="s">
        <v>469</v>
      </c>
      <c r="C157" s="71" t="str">
        <f>IF(B157="","",VLOOKUP(B157,'[1]Data'!$E$2:$H$10000,2,FALSE))</f>
        <v>White Banqueting Roll (25m) SALE</v>
      </c>
      <c r="D157" s="9"/>
      <c r="E157" s="76">
        <f>IF(D157="","",D157*F157)</f>
      </c>
      <c r="F157" s="73">
        <v>12.5</v>
      </c>
      <c r="G157" s="73" t="str">
        <f>IF(B157="","",VLOOKUP($B157,'[1]Data'!$E$2:$H$10000,4,FALSE))</f>
        <v>SALE</v>
      </c>
      <c r="H157" s="119"/>
      <c r="I157" s="91" t="s">
        <v>178</v>
      </c>
      <c r="J157" s="92" t="s">
        <v>172</v>
      </c>
    </row>
    <row r="158" spans="1:10" ht="12.75">
      <c r="A158" s="240"/>
      <c r="B158" s="89" t="s">
        <v>476</v>
      </c>
      <c r="C158" s="71" t="str">
        <f>IF(B158="","",VLOOKUP(B158,'[1]Data'!$E$2:$H$10000,2,FALSE))</f>
        <v>Fuel for Chafing Dish </v>
      </c>
      <c r="D158" s="9"/>
      <c r="E158" s="76">
        <f>IF(D158="","",D158*F158)</f>
      </c>
      <c r="F158" s="73">
        <f>IF(B158="","",VLOOKUP($B158,'[1]Data'!$E$2:$H$10000,3,FALSE))</f>
        <v>1.75</v>
      </c>
      <c r="G158" s="73" t="str">
        <f>IF(B158="","",VLOOKUP($B158,'[1]Data'!$E$2:$H$10000,4,FALSE))</f>
        <v>SALE</v>
      </c>
      <c r="H158" s="119"/>
      <c r="I158" s="91"/>
      <c r="J158" s="92"/>
    </row>
    <row r="159" spans="1:10" ht="12.75">
      <c r="A159" s="240"/>
      <c r="B159" s="115"/>
      <c r="C159" s="115"/>
      <c r="D159" s="19"/>
      <c r="E159" s="105"/>
      <c r="F159" s="131"/>
      <c r="G159" s="128"/>
      <c r="H159" s="129"/>
      <c r="I159" s="112"/>
      <c r="J159" s="113"/>
    </row>
    <row r="160" spans="1:10" ht="12.75" customHeight="1">
      <c r="A160" s="65" t="s">
        <v>287</v>
      </c>
      <c r="B160" s="66"/>
      <c r="C160" s="66"/>
      <c r="D160" s="67"/>
      <c r="E160" s="67"/>
      <c r="F160" s="66"/>
      <c r="G160" s="68"/>
      <c r="H160" s="65"/>
      <c r="I160" s="66"/>
      <c r="J160" s="68"/>
    </row>
    <row r="161" spans="1:10" ht="11.25" customHeight="1">
      <c r="A161" s="254" t="s">
        <v>325</v>
      </c>
      <c r="B161" s="252" t="s">
        <v>286</v>
      </c>
      <c r="C161" s="85" t="s">
        <v>220</v>
      </c>
      <c r="D161" s="155"/>
      <c r="E161" s="156">
        <f>IF(D161="","","p.o.a.")</f>
      </c>
      <c r="F161" s="133" t="s">
        <v>180</v>
      </c>
      <c r="G161" s="86" t="s">
        <v>180</v>
      </c>
      <c r="H161" s="134"/>
      <c r="I161" s="87" t="s">
        <v>218</v>
      </c>
      <c r="J161" s="88" t="s">
        <v>219</v>
      </c>
    </row>
    <row r="162" spans="1:10" ht="12.75">
      <c r="A162" s="255"/>
      <c r="B162" s="253"/>
      <c r="C162" s="89" t="s">
        <v>221</v>
      </c>
      <c r="D162" s="18"/>
      <c r="E162" s="132">
        <f>IF(D162="","","p.o.a.")</f>
      </c>
      <c r="F162" s="135" t="s">
        <v>180</v>
      </c>
      <c r="G162" s="90" t="s">
        <v>180</v>
      </c>
      <c r="H162" s="119"/>
      <c r="I162" s="91" t="s">
        <v>222</v>
      </c>
      <c r="J162" s="92" t="s">
        <v>223</v>
      </c>
    </row>
    <row r="163" spans="1:10" ht="12.75">
      <c r="A163" s="255"/>
      <c r="B163" s="253"/>
      <c r="C163" s="89" t="s">
        <v>224</v>
      </c>
      <c r="D163" s="18"/>
      <c r="E163" s="132">
        <f>IF(D163="","","p.o.a.")</f>
      </c>
      <c r="F163" s="135" t="s">
        <v>180</v>
      </c>
      <c r="G163" s="90" t="s">
        <v>180</v>
      </c>
      <c r="H163" s="119"/>
      <c r="I163" s="91" t="s">
        <v>225</v>
      </c>
      <c r="J163" s="92" t="s">
        <v>226</v>
      </c>
    </row>
    <row r="164" spans="1:10" ht="12.75">
      <c r="A164" s="256"/>
      <c r="B164" s="112" t="s">
        <v>229</v>
      </c>
      <c r="C164" s="115" t="s">
        <v>230</v>
      </c>
      <c r="D164" s="20"/>
      <c r="E164" s="132">
        <f>IF(D164="","","p.o.a.")</f>
      </c>
      <c r="F164" s="135" t="s">
        <v>180</v>
      </c>
      <c r="G164" s="90" t="s">
        <v>180</v>
      </c>
      <c r="H164" s="119"/>
      <c r="I164" s="91"/>
      <c r="J164" s="92"/>
    </row>
    <row r="165" spans="1:10" ht="12.75">
      <c r="A165" s="256"/>
      <c r="B165" s="112" t="s">
        <v>458</v>
      </c>
      <c r="C165" s="115" t="s">
        <v>389</v>
      </c>
      <c r="D165" s="20"/>
      <c r="E165" s="105">
        <f>IF(D165="","",IF(D165&lt;5,5,D165*F165))</f>
      </c>
      <c r="F165" s="135">
        <v>1</v>
      </c>
      <c r="G165" s="128">
        <v>5</v>
      </c>
      <c r="H165" s="182" t="s">
        <v>428</v>
      </c>
      <c r="I165" s="183"/>
      <c r="J165" s="184"/>
    </row>
    <row r="166" spans="1:10" ht="12.75">
      <c r="A166" s="256"/>
      <c r="B166" s="112" t="s">
        <v>457</v>
      </c>
      <c r="C166" s="115" t="s">
        <v>388</v>
      </c>
      <c r="D166" s="20"/>
      <c r="E166" s="105">
        <f>IF(D166="","",IF(D166&lt;5,5,D166*F166))</f>
      </c>
      <c r="F166" s="157">
        <v>1</v>
      </c>
      <c r="G166" s="128">
        <v>5</v>
      </c>
      <c r="H166" s="182" t="s">
        <v>429</v>
      </c>
      <c r="I166" s="183"/>
      <c r="J166" s="184"/>
    </row>
    <row r="167" spans="1:10" ht="12.75">
      <c r="A167" s="256"/>
      <c r="B167" s="112" t="s">
        <v>386</v>
      </c>
      <c r="C167" s="115" t="s">
        <v>390</v>
      </c>
      <c r="D167" s="20"/>
      <c r="E167" s="105">
        <f>IF(D167="","",IF(D167&lt;5,5,D167*F167))</f>
      </c>
      <c r="F167" s="157">
        <v>5</v>
      </c>
      <c r="G167" s="161"/>
      <c r="H167" s="159"/>
      <c r="I167" s="91"/>
      <c r="J167" s="92"/>
    </row>
    <row r="168" spans="1:10" ht="12.75">
      <c r="A168" s="256"/>
      <c r="B168" s="112" t="s">
        <v>387</v>
      </c>
      <c r="C168" s="115" t="s">
        <v>391</v>
      </c>
      <c r="D168" s="20"/>
      <c r="E168" s="105">
        <f>IF(D168="","",D168*F168)</f>
      </c>
      <c r="F168" s="157">
        <v>5</v>
      </c>
      <c r="G168" s="161"/>
      <c r="H168" s="159"/>
      <c r="I168" s="91"/>
      <c r="J168" s="92"/>
    </row>
    <row r="169" spans="1:10" ht="12.75">
      <c r="A169" s="257"/>
      <c r="B169" s="50"/>
      <c r="D169" s="185"/>
      <c r="E169" s="105">
        <f>IF(D169="","",D169*F169)</f>
      </c>
      <c r="F169" s="158"/>
      <c r="G169" s="162"/>
      <c r="H169" s="160"/>
      <c r="I169" s="94"/>
      <c r="J169" s="95"/>
    </row>
    <row r="170" spans="1:10" ht="25.5">
      <c r="A170" s="150" t="s">
        <v>288</v>
      </c>
      <c r="B170" s="136"/>
      <c r="C170" s="136"/>
      <c r="D170" s="136"/>
      <c r="E170" s="151"/>
      <c r="F170" s="136"/>
      <c r="G170" s="151"/>
      <c r="H170" s="152"/>
      <c r="I170" s="153"/>
      <c r="J170" s="154"/>
    </row>
    <row r="171" spans="1:10" ht="12.75" customHeight="1">
      <c r="A171" s="65" t="s">
        <v>361</v>
      </c>
      <c r="B171" s="66"/>
      <c r="C171" s="66"/>
      <c r="D171" s="66"/>
      <c r="E171" s="66"/>
      <c r="F171" s="137"/>
      <c r="G171" s="68"/>
      <c r="H171" s="65"/>
      <c r="I171" s="66"/>
      <c r="J171" s="68"/>
    </row>
    <row r="172" spans="1:10" ht="12.75">
      <c r="A172" s="240"/>
      <c r="B172" s="109" t="s">
        <v>138</v>
      </c>
      <c r="C172" s="138" t="s">
        <v>139</v>
      </c>
      <c r="D172" s="139"/>
      <c r="E172" s="140"/>
      <c r="F172" s="237" t="s">
        <v>339</v>
      </c>
      <c r="G172" s="141">
        <v>12</v>
      </c>
      <c r="H172" s="130"/>
      <c r="I172" s="110"/>
      <c r="J172" s="111"/>
    </row>
    <row r="173" spans="1:10" ht="12.75">
      <c r="A173" s="240"/>
      <c r="B173" s="89" t="s">
        <v>425</v>
      </c>
      <c r="C173" s="142" t="s">
        <v>141</v>
      </c>
      <c r="D173" s="139"/>
      <c r="E173" s="140"/>
      <c r="F173" s="238"/>
      <c r="G173" s="143">
        <v>18</v>
      </c>
      <c r="H173" s="119"/>
      <c r="I173" s="91"/>
      <c r="J173" s="92"/>
    </row>
    <row r="174" spans="1:10" ht="12.75">
      <c r="A174" s="240"/>
      <c r="B174" s="89" t="s">
        <v>427</v>
      </c>
      <c r="C174" s="142" t="s">
        <v>166</v>
      </c>
      <c r="D174" s="139"/>
      <c r="E174" s="140"/>
      <c r="F174" s="238"/>
      <c r="G174" s="143">
        <v>8</v>
      </c>
      <c r="H174" s="119"/>
      <c r="I174" s="91"/>
      <c r="J174" s="92"/>
    </row>
    <row r="175" spans="1:10" ht="12.75">
      <c r="A175" s="240"/>
      <c r="B175" s="89" t="s">
        <v>426</v>
      </c>
      <c r="C175" s="142" t="s">
        <v>142</v>
      </c>
      <c r="D175" s="139"/>
      <c r="E175" s="140"/>
      <c r="F175" s="238"/>
      <c r="G175" s="143">
        <v>5.81</v>
      </c>
      <c r="H175" s="119"/>
      <c r="I175" s="91"/>
      <c r="J175" s="92"/>
    </row>
    <row r="176" spans="1:10" ht="12.75">
      <c r="A176" s="240"/>
      <c r="B176" s="89" t="s">
        <v>167</v>
      </c>
      <c r="C176" s="142" t="s">
        <v>168</v>
      </c>
      <c r="D176" s="139"/>
      <c r="E176" s="140"/>
      <c r="F176" s="238"/>
      <c r="G176" s="143">
        <v>5</v>
      </c>
      <c r="H176" s="119"/>
      <c r="I176" s="91"/>
      <c r="J176" s="92"/>
    </row>
    <row r="177" spans="1:10" ht="12.75">
      <c r="A177" s="240"/>
      <c r="B177" s="89" t="s">
        <v>170</v>
      </c>
      <c r="C177" s="142" t="s">
        <v>169</v>
      </c>
      <c r="D177" s="139"/>
      <c r="E177" s="140"/>
      <c r="F177" s="238"/>
      <c r="G177" s="143">
        <v>10</v>
      </c>
      <c r="H177" s="119"/>
      <c r="I177" s="91"/>
      <c r="J177" s="92"/>
    </row>
    <row r="178" spans="1:10" ht="12.75">
      <c r="A178" s="240"/>
      <c r="B178" s="89" t="s">
        <v>143</v>
      </c>
      <c r="C178" s="142" t="s">
        <v>144</v>
      </c>
      <c r="D178" s="139"/>
      <c r="E178" s="140"/>
      <c r="F178" s="238"/>
      <c r="G178" s="143">
        <v>11</v>
      </c>
      <c r="H178" s="119"/>
      <c r="I178" s="91"/>
      <c r="J178" s="92"/>
    </row>
    <row r="179" spans="1:10" ht="12.75">
      <c r="A179" s="240"/>
      <c r="B179" s="89" t="s">
        <v>145</v>
      </c>
      <c r="C179" s="142" t="s">
        <v>146</v>
      </c>
      <c r="D179" s="139"/>
      <c r="E179" s="140"/>
      <c r="F179" s="238"/>
      <c r="G179" s="143">
        <v>15</v>
      </c>
      <c r="H179" s="119"/>
      <c r="I179" s="91"/>
      <c r="J179" s="92"/>
    </row>
    <row r="180" spans="1:10" ht="12.75">
      <c r="A180" s="240"/>
      <c r="B180" s="89" t="s">
        <v>147</v>
      </c>
      <c r="C180" s="142" t="s">
        <v>213</v>
      </c>
      <c r="D180" s="139"/>
      <c r="E180" s="140"/>
      <c r="F180" s="238"/>
      <c r="G180" s="143">
        <v>10.12</v>
      </c>
      <c r="H180" s="119"/>
      <c r="I180" s="91"/>
      <c r="J180" s="92"/>
    </row>
    <row r="181" spans="1:10" ht="12.75">
      <c r="A181" s="241"/>
      <c r="B181" s="93" t="s">
        <v>148</v>
      </c>
      <c r="C181" s="144" t="s">
        <v>149</v>
      </c>
      <c r="D181" s="145"/>
      <c r="E181" s="146"/>
      <c r="F181" s="239"/>
      <c r="G181" s="147">
        <v>16</v>
      </c>
      <c r="H181" s="120"/>
      <c r="I181" s="94"/>
      <c r="J181" s="95"/>
    </row>
    <row r="182" spans="2:7" ht="12.75">
      <c r="B182" s="50"/>
      <c r="C182" s="50"/>
      <c r="F182" s="50"/>
      <c r="G182" s="50"/>
    </row>
  </sheetData>
  <sheetProtection password="CC40" sheet="1"/>
  <mergeCells count="24">
    <mergeCell ref="D1:G1"/>
    <mergeCell ref="A34:A36"/>
    <mergeCell ref="A5:A19"/>
    <mergeCell ref="A20:A33"/>
    <mergeCell ref="A39:A50"/>
    <mergeCell ref="H5:H19"/>
    <mergeCell ref="H20:H33"/>
    <mergeCell ref="H39:H50"/>
    <mergeCell ref="H51:H59"/>
    <mergeCell ref="B161:B163"/>
    <mergeCell ref="A161:A169"/>
    <mergeCell ref="A144:A149"/>
    <mergeCell ref="A150:A154"/>
    <mergeCell ref="H61:H78"/>
    <mergeCell ref="H79:H80"/>
    <mergeCell ref="F172:F181"/>
    <mergeCell ref="A172:A181"/>
    <mergeCell ref="A156:A159"/>
    <mergeCell ref="A141:A143"/>
    <mergeCell ref="A51:A59"/>
    <mergeCell ref="A61:A80"/>
    <mergeCell ref="A81:A82"/>
    <mergeCell ref="A84:A118"/>
    <mergeCell ref="A120:A139"/>
  </mergeCells>
  <conditionalFormatting sqref="D161:D169 D84:D139 D141:D154 D156:D159 D5:D37 D39:D59 D61:D82">
    <cfRule type="cellIs" priority="1" dxfId="0" operator="notEqual" stopIfTrue="1">
      <formula>""</formula>
    </cfRule>
  </conditionalFormatting>
  <dataValidations count="2">
    <dataValidation type="whole" operator="greaterThanOrEqual" allowBlank="1" showErrorMessage="1" errorTitle="Quantity" error="Quantity must be a whole number and must not be less than zero" sqref="D119 D161:D169 D156:D159">
      <formula1>0</formula1>
    </dataValidation>
    <dataValidation type="whole" operator="greaterThanOrEqual" allowBlank="1" showErrorMessage="1" errorTitle="Quantity" error="Quantity must be a whole number and cannot be less than zero" sqref="D120:D139 D84:D118 D141:D154 D5:D37 D39:D59 D61:D82">
      <formula1>0</formula1>
    </dataValidation>
  </dataValidations>
  <printOptions horizontalCentered="1"/>
  <pageMargins left="0.5118110236220472" right="0.5118110236220472" top="0.41" bottom="0.53" header="0.33" footer="0.35"/>
  <pageSetup horizontalDpi="600" verticalDpi="600" orientation="portrait" paperSize="9" scale="93" r:id="rId1"/>
  <headerFooter alignWithMargins="0">
    <oddFooter>&amp;L&amp;8Printed on &amp;D at &amp;T&amp;C&amp;8FileRef:...\&amp;F&amp;R&amp;8Page &amp;P of &amp;N</oddFooter>
  </headerFooter>
  <rowBreaks count="2" manualBreakCount="2">
    <brk id="59" max="255" man="1"/>
    <brk id="1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Brooklyn Cottage Industries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dc:creator>
  <cp:keywords/>
  <dc:description/>
  <cp:lastModifiedBy>Bath crock hire</cp:lastModifiedBy>
  <cp:lastPrinted>2019-01-14T10:41:11Z</cp:lastPrinted>
  <dcterms:created xsi:type="dcterms:W3CDTF">2004-05-28T17:32:01Z</dcterms:created>
  <dcterms:modified xsi:type="dcterms:W3CDTF">2022-03-10T14:55:30Z</dcterms:modified>
  <cp:category/>
  <cp:version/>
  <cp:contentType/>
  <cp:contentStatus/>
</cp:coreProperties>
</file>